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B589BB3D-0449-437E-91B5-A5F4EFBFEB02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1E70000" sheetId="1" r:id="rId1"/>
    <sheet name="050372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G21" i="2"/>
  <c r="G28" i="2"/>
  <c r="G27" i="2"/>
  <c r="G51" i="2"/>
  <c r="G50" i="2"/>
  <c r="G49" i="2"/>
  <c r="G58" i="2"/>
  <c r="G57" i="2"/>
  <c r="G56" i="2"/>
  <c r="G55" i="2"/>
  <c r="G54" i="2"/>
  <c r="G53" i="2" s="1"/>
  <c r="G70" i="2"/>
  <c r="G74" i="2"/>
  <c r="G73" i="2"/>
  <c r="G87" i="2"/>
  <c r="G84" i="2" s="1"/>
  <c r="G86" i="2"/>
  <c r="G85" i="2"/>
  <c r="G109" i="2"/>
  <c r="G108" i="2"/>
  <c r="G107" i="2"/>
  <c r="G106" i="2"/>
  <c r="G105" i="2"/>
  <c r="G104" i="2"/>
  <c r="G103" i="2" s="1"/>
  <c r="G102" i="2" s="1"/>
  <c r="G115" i="2"/>
  <c r="G114" i="2"/>
  <c r="G113" i="2"/>
  <c r="G112" i="2"/>
  <c r="G111" i="2" s="1"/>
  <c r="D17" i="2"/>
  <c r="E17" i="2"/>
  <c r="F17" i="2"/>
  <c r="G17" i="2"/>
  <c r="D20" i="2"/>
  <c r="E20" i="2"/>
  <c r="F20" i="2"/>
  <c r="G20" i="2"/>
  <c r="D23" i="2"/>
  <c r="E23" i="2"/>
  <c r="F23" i="2"/>
  <c r="G24" i="2"/>
  <c r="G23" i="2" s="1"/>
  <c r="D26" i="2"/>
  <c r="E26" i="2"/>
  <c r="F26" i="2"/>
  <c r="G26" i="2"/>
  <c r="D30" i="2"/>
  <c r="E30" i="2"/>
  <c r="F30" i="2"/>
  <c r="G31" i="2"/>
  <c r="G30" i="2" s="1"/>
  <c r="D33" i="2"/>
  <c r="E33" i="2"/>
  <c r="F33" i="2"/>
  <c r="G34" i="2"/>
  <c r="G33" i="2" s="1"/>
  <c r="D41" i="2"/>
  <c r="E41" i="2"/>
  <c r="F41" i="2"/>
  <c r="G42" i="2"/>
  <c r="G41" i="2" s="1"/>
  <c r="D44" i="2"/>
  <c r="E44" i="2"/>
  <c r="F44" i="2"/>
  <c r="G44" i="2"/>
  <c r="G45" i="2"/>
  <c r="D48" i="2"/>
  <c r="E48" i="2"/>
  <c r="F48" i="2"/>
  <c r="F47" i="2" s="1"/>
  <c r="G48" i="2"/>
  <c r="D53" i="2"/>
  <c r="E53" i="2"/>
  <c r="F53" i="2"/>
  <c r="D60" i="2"/>
  <c r="E60" i="2"/>
  <c r="F60" i="2"/>
  <c r="G61" i="2"/>
  <c r="G60" i="2" s="1"/>
  <c r="D63" i="2"/>
  <c r="E63" i="2"/>
  <c r="F63" i="2"/>
  <c r="G63" i="2"/>
  <c r="G64" i="2"/>
  <c r="D66" i="2"/>
  <c r="E66" i="2"/>
  <c r="F66" i="2"/>
  <c r="G67" i="2"/>
  <c r="G66" i="2" s="1"/>
  <c r="D69" i="2"/>
  <c r="E69" i="2"/>
  <c r="F69" i="2"/>
  <c r="G69" i="2"/>
  <c r="D72" i="2"/>
  <c r="E72" i="2"/>
  <c r="F72" i="2"/>
  <c r="G72" i="2"/>
  <c r="D76" i="2"/>
  <c r="E76" i="2"/>
  <c r="F76" i="2"/>
  <c r="G76" i="2"/>
  <c r="G77" i="2"/>
  <c r="D84" i="2"/>
  <c r="E84" i="2"/>
  <c r="F84" i="2"/>
  <c r="G91" i="2"/>
  <c r="D93" i="2"/>
  <c r="E93" i="2"/>
  <c r="F93" i="2"/>
  <c r="G94" i="2"/>
  <c r="G93" i="2" s="1"/>
  <c r="G95" i="2"/>
  <c r="D96" i="2"/>
  <c r="E96" i="2"/>
  <c r="F96" i="2"/>
  <c r="G97" i="2"/>
  <c r="G98" i="2"/>
  <c r="D99" i="2"/>
  <c r="E99" i="2"/>
  <c r="F99" i="2"/>
  <c r="G100" i="2"/>
  <c r="G99" i="2" s="1"/>
  <c r="G101" i="2"/>
  <c r="D103" i="2"/>
  <c r="E103" i="2"/>
  <c r="F103" i="2"/>
  <c r="D111" i="2"/>
  <c r="E111" i="2"/>
  <c r="F111" i="2"/>
  <c r="D117" i="2"/>
  <c r="E117" i="2"/>
  <c r="F117" i="2"/>
  <c r="G118" i="2"/>
  <c r="G119" i="2"/>
  <c r="D120" i="2"/>
  <c r="E120" i="2"/>
  <c r="F120" i="2"/>
  <c r="G126" i="2"/>
  <c r="G120" i="2" s="1"/>
  <c r="G127" i="2"/>
  <c r="G128" i="2"/>
  <c r="D131" i="2"/>
  <c r="E131" i="2"/>
  <c r="F131" i="2"/>
  <c r="G132" i="2"/>
  <c r="G133" i="2"/>
  <c r="G131" i="2" s="1"/>
  <c r="D134" i="2"/>
  <c r="E134" i="2"/>
  <c r="F134" i="2"/>
  <c r="G135" i="2"/>
  <c r="G134" i="2" s="1"/>
  <c r="G136" i="2"/>
  <c r="D137" i="2"/>
  <c r="E137" i="2"/>
  <c r="F137" i="2"/>
  <c r="G137" i="2"/>
  <c r="G138" i="2"/>
  <c r="G139" i="2"/>
  <c r="D140" i="2"/>
  <c r="E140" i="2"/>
  <c r="F140" i="2"/>
  <c r="G141" i="2"/>
  <c r="G142" i="2"/>
  <c r="D143" i="2"/>
  <c r="E143" i="2"/>
  <c r="F143" i="2"/>
  <c r="G143" i="2"/>
  <c r="G144" i="2"/>
  <c r="G145" i="2"/>
  <c r="D146" i="2"/>
  <c r="E146" i="2"/>
  <c r="F146" i="2"/>
  <c r="G147" i="2"/>
  <c r="G146" i="2" s="1"/>
  <c r="G148" i="2"/>
  <c r="D155" i="2"/>
  <c r="D154" i="2" s="1"/>
  <c r="E155" i="2"/>
  <c r="F155" i="2"/>
  <c r="G156" i="2"/>
  <c r="G155" i="2" s="1"/>
  <c r="G157" i="2"/>
  <c r="D158" i="2"/>
  <c r="E158" i="2"/>
  <c r="F158" i="2"/>
  <c r="G159" i="2"/>
  <c r="G158" i="2" s="1"/>
  <c r="G160" i="2"/>
  <c r="D161" i="2"/>
  <c r="E161" i="2"/>
  <c r="F161" i="2"/>
  <c r="G162" i="2"/>
  <c r="G163" i="2"/>
  <c r="G161" i="2" s="1"/>
  <c r="G164" i="2"/>
  <c r="G165" i="2"/>
  <c r="G140" i="2" l="1"/>
  <c r="D130" i="2"/>
  <c r="D129" i="2" s="1"/>
  <c r="G117" i="2"/>
  <c r="E47" i="2"/>
  <c r="F16" i="2"/>
  <c r="D102" i="2"/>
  <c r="F154" i="2"/>
  <c r="F102" i="2"/>
  <c r="D47" i="2"/>
  <c r="E16" i="2"/>
  <c r="E130" i="2"/>
  <c r="E154" i="2"/>
  <c r="F130" i="2"/>
  <c r="E102" i="2"/>
  <c r="E92" i="2" s="1"/>
  <c r="E89" i="2" s="1"/>
  <c r="G96" i="2"/>
  <c r="G92" i="2" s="1"/>
  <c r="D16" i="2"/>
  <c r="G16" i="2"/>
  <c r="G154" i="2"/>
  <c r="G130" i="2"/>
  <c r="F92" i="2"/>
  <c r="G47" i="2"/>
  <c r="F90" i="2"/>
  <c r="E90" i="2"/>
  <c r="E129" i="2"/>
  <c r="D92" i="2"/>
  <c r="D89" i="2" s="1"/>
  <c r="D90" i="2"/>
  <c r="F129" i="2" l="1"/>
  <c r="F89" i="2" s="1"/>
  <c r="G129" i="2"/>
  <c r="G89" i="2" s="1"/>
  <c r="G90" i="2"/>
</calcChain>
</file>

<file path=xl/sharedStrings.xml><?xml version="1.0" encoding="utf-8"?>
<sst xmlns="http://schemas.openxmlformats.org/spreadsheetml/2006/main" count="451" uniqueCount="318">
  <si>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</si>
  <si>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</si>
  <si>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</si>
  <si>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</si>
  <si>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</si>
  <si>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</si>
  <si>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</si>
  <si>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</si>
  <si>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</si>
  <si>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</si>
  <si>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"________"    _______________  20 ___  г.</t>
  </si>
  <si>
    <t>(телефон, e-mail)</t>
  </si>
  <si>
    <t>(расшифровка подписи)</t>
  </si>
  <si>
    <t>(должность)</t>
  </si>
  <si>
    <t xml:space="preserve">(подпись)                          </t>
  </si>
  <si>
    <t>Исполнитель      _______________________________________________</t>
  </si>
  <si>
    <t>(подпись)</t>
  </si>
  <si>
    <t>(уполномоченное лицо)</t>
  </si>
  <si>
    <t>Руководитель</t>
  </si>
  <si>
    <t>(наименование, ОГРН, ИНН, КПП, местонахождение )</t>
  </si>
  <si>
    <t>Централизованная бухгалтерия</t>
  </si>
  <si>
    <t>Главный бухгалтер</t>
  </si>
  <si>
    <t>Руководитель      ____________________________________________________</t>
  </si>
  <si>
    <t>х</t>
  </si>
  <si>
    <t>560</t>
  </si>
  <si>
    <t>Чистое изменение резервов предстоящих расходов</t>
  </si>
  <si>
    <t>550</t>
  </si>
  <si>
    <t>Чистое изменение доходов будущих периодов</t>
  </si>
  <si>
    <t>830</t>
  </si>
  <si>
    <t>542</t>
  </si>
  <si>
    <t>уменьшение прочей кредиторской задолженности</t>
  </si>
  <si>
    <t>730</t>
  </si>
  <si>
    <t>541</t>
  </si>
  <si>
    <t>540</t>
  </si>
  <si>
    <t>820</t>
  </si>
  <si>
    <t>532</t>
  </si>
  <si>
    <t>уменьшение задолженности по внешним привлеченным заимствованиям</t>
  </si>
  <si>
    <t>720</t>
  </si>
  <si>
    <t>531</t>
  </si>
  <si>
    <t>530</t>
  </si>
  <si>
    <t>Чистое увеличение  задолженности по внешним привлеченным 
заимствованиям</t>
  </si>
  <si>
    <t>810</t>
  </si>
  <si>
    <t>522</t>
  </si>
  <si>
    <t>уменьшениезадолженности по внутренним привлеченным заимствованиям</t>
  </si>
  <si>
    <t>710</t>
  </si>
  <si>
    <t>521</t>
  </si>
  <si>
    <t>520</t>
  </si>
  <si>
    <t>Чистое увеличение задолженности по внутренним привлеченным 
заимствованиям</t>
  </si>
  <si>
    <t>510</t>
  </si>
  <si>
    <t>7</t>
  </si>
  <si>
    <t>6</t>
  </si>
  <si>
    <t>деятельность</t>
  </si>
  <si>
    <t>заданию</t>
  </si>
  <si>
    <t>средствами</t>
  </si>
  <si>
    <t>ки</t>
  </si>
  <si>
    <t>Итого</t>
  </si>
  <si>
    <t>доход</t>
  </si>
  <si>
    <t>государственному</t>
  </si>
  <si>
    <t>с целевыми</t>
  </si>
  <si>
    <t>стро-</t>
  </si>
  <si>
    <t>Наименование показателя</t>
  </si>
  <si>
    <t>Приносящая</t>
  </si>
  <si>
    <t>Деятельность по</t>
  </si>
  <si>
    <t>Деятельность</t>
  </si>
  <si>
    <t>Код анали-тики</t>
  </si>
  <si>
    <t>Код</t>
  </si>
  <si>
    <t>Форма 0503721 с.5</t>
  </si>
  <si>
    <t>660</t>
  </si>
  <si>
    <t>482</t>
  </si>
  <si>
    <t>уменьшение дебиторской задолженности</t>
  </si>
  <si>
    <t>481</t>
  </si>
  <si>
    <t>480</t>
  </si>
  <si>
    <t>650</t>
  </si>
  <si>
    <t>472</t>
  </si>
  <si>
    <t>уменьшение стоимости иных финансовых активов</t>
  </si>
  <si>
    <t>471</t>
  </si>
  <si>
    <t>470</t>
  </si>
  <si>
    <t>640</t>
  </si>
  <si>
    <t>462</t>
  </si>
  <si>
    <t>уменьшение задолженности по предоставленным займам (ссудам)</t>
  </si>
  <si>
    <t>461</t>
  </si>
  <si>
    <t>460</t>
  </si>
  <si>
    <t>Чистое предоставление займов (ссуд)</t>
  </si>
  <si>
    <t>630</t>
  </si>
  <si>
    <t>452</t>
  </si>
  <si>
    <t>уменьшение стоимости акций и иных финансовых инструментов</t>
  </si>
  <si>
    <t>451</t>
  </si>
  <si>
    <t>450</t>
  </si>
  <si>
    <t>Чистое поступление акций и иных финансовых инструментов</t>
  </si>
  <si>
    <t>620</t>
  </si>
  <si>
    <t>442</t>
  </si>
  <si>
    <t>уменьшение стоимости ценных бумаг, кроме акций и иных 
финансовых инструментов</t>
  </si>
  <si>
    <t>441</t>
  </si>
  <si>
    <t>440</t>
  </si>
  <si>
    <t>Чистое поступление ценных бумаг, кроме акций</t>
  </si>
  <si>
    <t>610</t>
  </si>
  <si>
    <t>432</t>
  </si>
  <si>
    <t>выбытие денежных средств и их эквивалентов</t>
  </si>
  <si>
    <t>431</t>
  </si>
  <si>
    <t>430</t>
  </si>
  <si>
    <t>Чистое поступление денежных средств и их эквивалентов</t>
  </si>
  <si>
    <t>420</t>
  </si>
  <si>
    <t>410</t>
  </si>
  <si>
    <t>400</t>
  </si>
  <si>
    <t>Чистое изменение расходов будущих периодов</t>
  </si>
  <si>
    <t>392</t>
  </si>
  <si>
    <t>уменьшение затрат</t>
  </si>
  <si>
    <t xml:space="preserve">х
</t>
  </si>
  <si>
    <t>391</t>
  </si>
  <si>
    <t>Форма 0503721 с.4</t>
  </si>
  <si>
    <t>390</t>
  </si>
  <si>
    <t>Чистое изменение затрат на изготовление готовой продукции 
(работ, услуг)</t>
  </si>
  <si>
    <t>372</t>
  </si>
  <si>
    <t>уменьшение стоимости прав пользования активом</t>
  </si>
  <si>
    <t>350</t>
  </si>
  <si>
    <t>371</t>
  </si>
  <si>
    <t>370</t>
  </si>
  <si>
    <t>Чистое поступление прав пользования активом</t>
  </si>
  <si>
    <t>362</t>
  </si>
  <si>
    <t>уменьшение стоимости материальных запасов
      в том числе:</t>
  </si>
  <si>
    <t>340</t>
  </si>
  <si>
    <t>361</t>
  </si>
  <si>
    <t>360</t>
  </si>
  <si>
    <t>Чистое поступление материальных запасов</t>
  </si>
  <si>
    <t>43Х</t>
  </si>
  <si>
    <t>352</t>
  </si>
  <si>
    <t>уменьшение стоимости непроизведенных активов</t>
  </si>
  <si>
    <t>330</t>
  </si>
  <si>
    <t>351</t>
  </si>
  <si>
    <t>Чистое поступление непроизведенных активов</t>
  </si>
  <si>
    <t>42Х</t>
  </si>
  <si>
    <t>332</t>
  </si>
  <si>
    <t>уменьшение стоимости нематериальных активов</t>
  </si>
  <si>
    <t>320</t>
  </si>
  <si>
    <t>331</t>
  </si>
  <si>
    <t>Чистое поступление нематериальных активов</t>
  </si>
  <si>
    <t>41Х</t>
  </si>
  <si>
    <t>322</t>
  </si>
  <si>
    <t>уменьшение стоимости основных средств</t>
  </si>
  <si>
    <t>310</t>
  </si>
  <si>
    <t>321</t>
  </si>
  <si>
    <t>302</t>
  </si>
  <si>
    <t>301</t>
  </si>
  <si>
    <t>300</t>
  </si>
  <si>
    <t>290</t>
  </si>
  <si>
    <t>270</t>
  </si>
  <si>
    <t>Форма 0503721 с.3</t>
  </si>
  <si>
    <t>280</t>
  </si>
  <si>
    <t>260</t>
  </si>
  <si>
    <t>250</t>
  </si>
  <si>
    <t>240</t>
  </si>
  <si>
    <t>230</t>
  </si>
  <si>
    <t>210</t>
  </si>
  <si>
    <t>190</t>
  </si>
  <si>
    <t>220</t>
  </si>
  <si>
    <t>170</t>
  </si>
  <si>
    <t>160</t>
  </si>
  <si>
    <t>200</t>
  </si>
  <si>
    <t>150</t>
  </si>
  <si>
    <t>110</t>
  </si>
  <si>
    <t>180</t>
  </si>
  <si>
    <t>100</t>
  </si>
  <si>
    <t>pprch</t>
  </si>
  <si>
    <t>ukonf</t>
  </si>
  <si>
    <t>oktmor</t>
  </si>
  <si>
    <t>pravopr</t>
  </si>
  <si>
    <t>Форма 0503721 с.2</t>
  </si>
  <si>
    <t>090</t>
  </si>
  <si>
    <t>070</t>
  </si>
  <si>
    <t>060</t>
  </si>
  <si>
    <t>140</t>
  </si>
  <si>
    <t>050</t>
  </si>
  <si>
    <t>130</t>
  </si>
  <si>
    <t>040</t>
  </si>
  <si>
    <t>120</t>
  </si>
  <si>
    <t>030</t>
  </si>
  <si>
    <t>010</t>
  </si>
  <si>
    <r>
      <t xml:space="preserve">Доходы </t>
    </r>
    <r>
      <rPr>
        <sz val="9"/>
        <rFont val="Arial Cyr"/>
        <charset val="204"/>
      </rPr>
      <t>(стр.030 + стр.040 + стр.050 + стр.060 + стр.070 + стр.090 + стр.100 + стр.110)</t>
    </r>
  </si>
  <si>
    <t>ruk3</t>
  </si>
  <si>
    <t>ruk2</t>
  </si>
  <si>
    <t>glbuhg2</t>
  </si>
  <si>
    <t>ROWS_OLAP</t>
  </si>
  <si>
    <t>COLS_OLAP</t>
  </si>
  <si>
    <t>RESERVE2</t>
  </si>
  <si>
    <t>по ОКЕИ</t>
  </si>
  <si>
    <t>Единица измерения: руб.</t>
  </si>
  <si>
    <t>RESERVE1</t>
  </si>
  <si>
    <t>Глава по БК</t>
  </si>
  <si>
    <t>Периодичность:  годовая</t>
  </si>
  <si>
    <t>INN</t>
  </si>
  <si>
    <t>ИНН</t>
  </si>
  <si>
    <t>Наименование органа, осуществляющего полномочия учредителя</t>
  </si>
  <si>
    <t>VRO</t>
  </si>
  <si>
    <t>по ОКПО</t>
  </si>
  <si>
    <t>VID</t>
  </si>
  <si>
    <t>по ОКТМО</t>
  </si>
  <si>
    <t>Учредитель</t>
  </si>
  <si>
    <t>ROD</t>
  </si>
  <si>
    <t>Обособленное подразделение</t>
  </si>
  <si>
    <t>RDT</t>
  </si>
  <si>
    <t>Учреждение</t>
  </si>
  <si>
    <t>PRP</t>
  </si>
  <si>
    <t>Дата</t>
  </si>
  <si>
    <t>на</t>
  </si>
  <si>
    <t>PRD</t>
  </si>
  <si>
    <t>0503721</t>
  </si>
  <si>
    <t>Форма по ОКУД</t>
  </si>
  <si>
    <t>IST</t>
  </si>
  <si>
    <t>КОДЫ</t>
  </si>
  <si>
    <t>ОТЧЕТ  О ФИНАНСОВЫХ РЕЗУЛЬТАТАХ ДЕЯТЕЛЬНОСТИ УЧРЕЖДЕНИЯ</t>
  </si>
  <si>
    <t>Коломейцева Е. А.</t>
  </si>
  <si>
    <t>ГОД</t>
  </si>
  <si>
    <t>5</t>
  </si>
  <si>
    <t>01.01.2020</t>
  </si>
  <si>
    <t>3</t>
  </si>
  <si>
    <t>500</t>
  </si>
  <si>
    <t>01 января 2020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</si>
  <si>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</si>
  <si>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</si>
  <si>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</si>
  <si>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</si>
  <si>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</si>
  <si>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</si>
  <si>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</si>
  <si>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</si>
  <si>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</si>
  <si>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</si>
  <si>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</si>
  <si>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</si>
  <si>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</si>
  <si>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</si>
  <si>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</si>
  <si>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</si>
  <si>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</si>
  <si>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</si>
  <si>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</si>
  <si>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</si>
  <si>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 от бюджетов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</si>
  <si>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</si>
  <si>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</si>
  <si>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</si>
  <si>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</si>
  <si>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</si>
  <si>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</si>
  <si>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</si>
  <si>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</si>
  <si>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</si>
  <si>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</si>
  <si>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</si>
  <si>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</si>
  <si>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</si>
  <si>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</si>
  <si>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</si>
  <si>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</si>
  <si>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</si>
  <si>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</si>
  <si>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в том числе:</t>
  </si>
  <si>
    <t>в том числе:
увеличение стоимости прав пользования активом</t>
  </si>
  <si>
    <t>в том числе:
поступление денежных средств и их эквивалентов</t>
  </si>
  <si>
    <t>Безвозмездные  поступления капитального характера от бюджетов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</si>
  <si>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</si>
  <si>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</si>
  <si>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</si>
  <si>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Уменьшение стоимости продуктов питания</t>
  </si>
  <si>
    <t>443</t>
  </si>
  <si>
    <t>Уменьшение стоимости горюче-смазочных материалов</t>
  </si>
  <si>
    <t>Уменьшение стоимости мягкого инвентаря</t>
  </si>
  <si>
    <t>445</t>
  </si>
  <si>
    <t>Уменьшение стоимости прочих оборотных ценностей (материалов)</t>
  </si>
  <si>
    <t>446</t>
  </si>
  <si>
    <t>342</t>
  </si>
  <si>
    <t>Увеличение стоимости продуктов питания</t>
  </si>
  <si>
    <t>343</t>
  </si>
  <si>
    <t>Увеличение стоимости горюче-смазочных материалов</t>
  </si>
  <si>
    <t>344</t>
  </si>
  <si>
    <t>Увеличение стоимости строительных материалов</t>
  </si>
  <si>
    <t>Увеличение стоимости мягкого инвентаря</t>
  </si>
  <si>
    <t>345</t>
  </si>
  <si>
    <t>346</t>
  </si>
  <si>
    <t>Увеличение стоимости прочих оборотных запасов (материалов)</t>
  </si>
  <si>
    <t>349</t>
  </si>
  <si>
    <t>Увеличение стоимости прочих материальных запасов однократного применения</t>
  </si>
  <si>
    <t>Налоги, пошлины и сборы</t>
  </si>
  <si>
    <t>291</t>
  </si>
  <si>
    <t>292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</si>
  <si>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</si>
  <si>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</si>
  <si>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293</t>
  </si>
  <si>
    <t>Амортизация</t>
  </si>
  <si>
    <t>271</t>
  </si>
  <si>
    <t>Расходование материальных запасов</t>
  </si>
  <si>
    <t>272</t>
  </si>
  <si>
    <t>Социальные пособия и компенсации персоналу в денежной форме</t>
  </si>
  <si>
    <t>266</t>
  </si>
  <si>
    <t>221</t>
  </si>
  <si>
    <t>Услуги связи</t>
  </si>
  <si>
    <t>223</t>
  </si>
  <si>
    <t>Коммунальные услуги</t>
  </si>
  <si>
    <t>225</t>
  </si>
  <si>
    <t>Работы, услуги по содержанию имущества</t>
  </si>
  <si>
    <t>Прочие работы, услуги</t>
  </si>
  <si>
    <t>226</t>
  </si>
  <si>
    <t>227</t>
  </si>
  <si>
    <t>Страхование</t>
  </si>
  <si>
    <t>Заработная плата</t>
  </si>
  <si>
    <t>211</t>
  </si>
  <si>
    <t>212</t>
  </si>
  <si>
    <t>Прочие несоциальные выплаты персоналу в денежной форме</t>
  </si>
  <si>
    <t>Начисления на выплаты по оплате труда</t>
  </si>
  <si>
    <t>213</t>
  </si>
  <si>
    <t>Поступления текущего характера бюджетным и автономным учреждениям от сектора государственного управления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</si>
  <si>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</si>
  <si>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</si>
  <si>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</si>
  <si>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Доходы от оказания платных услуг (работ)</t>
  </si>
  <si>
    <t>131</t>
  </si>
  <si>
    <t>121</t>
  </si>
  <si>
    <t>Доходы от операционной аренды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</si>
</sst>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sz val="8"/>
      <name val="Arial Cyr"/>
      <family val="2"/>
      <charset val="204"/>
    </font>
    <font>
      <b/>
      <i/>
      <sz val="8"/>
      <name val="Arial Cyr"/>
      <family val="2"/>
      <charset val="204"/>
    </font>
    <font>
      <i/>
      <sz val="9"/>
      <name val="Arial Cyr"/>
      <charset val="204"/>
    </font>
    <font>
      <i/>
      <sz val="9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1"/>
      <name val="Arial Cyr"/>
      <family val="2"/>
      <charset val="204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</cellStyleXfs>
  <cellXfs count="183">
    <xf numFmtId="0" fontId="0" fillId="0" borderId="0" xfId="0"/>
    <xf numFmtId="0" fontId="19" fillId="0" borderId="0" xfId="42" applyFont="1"/>
    <xf numFmtId="49" fontId="19" fillId="0" borderId="0" xfId="42" applyNumberFormat="1" applyFont="1"/>
    <xf numFmtId="0" fontId="19" fillId="0" borderId="0" xfId="42" applyFont="1" applyAlignment="1">
      <alignment horizontal="left"/>
    </xf>
    <xf numFmtId="0" fontId="23" fillId="0" borderId="18" xfId="42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/>
    </xf>
    <xf numFmtId="0" fontId="19" fillId="0" borderId="19" xfId="42" applyFont="1" applyBorder="1" applyAlignment="1">
      <alignment horizontal="center"/>
    </xf>
    <xf numFmtId="0" fontId="19" fillId="0" borderId="20" xfId="42" applyFont="1" applyBorder="1" applyAlignment="1">
      <alignment horizontal="center"/>
    </xf>
    <xf numFmtId="49" fontId="19" fillId="0" borderId="0" xfId="42" applyNumberFormat="1" applyFont="1" applyAlignment="1">
      <alignment wrapText="1"/>
    </xf>
    <xf numFmtId="49" fontId="19" fillId="0" borderId="0" xfId="42" applyNumberFormat="1" applyFont="1" applyAlignment="1">
      <alignment horizontal="left" wrapText="1"/>
    </xf>
    <xf numFmtId="49" fontId="24" fillId="0" borderId="0" xfId="42" applyNumberFormat="1" applyFont="1" applyAlignment="1">
      <alignment horizontal="center" vertical="center" wrapText="1"/>
    </xf>
    <xf numFmtId="49" fontId="24" fillId="0" borderId="0" xfId="42" applyNumberFormat="1" applyFont="1" applyAlignment="1">
      <alignment horizontal="left" wrapText="1"/>
    </xf>
    <xf numFmtId="49" fontId="24" fillId="0" borderId="0" xfId="42" applyNumberFormat="1" applyFont="1" applyAlignment="1" applyProtection="1">
      <alignment horizontal="left" wrapText="1"/>
      <protection locked="0"/>
    </xf>
    <xf numFmtId="49" fontId="24" fillId="0" borderId="0" xfId="42" applyNumberFormat="1" applyFont="1" applyAlignment="1">
      <alignment wrapText="1"/>
    </xf>
    <xf numFmtId="49" fontId="24" fillId="0" borderId="0" xfId="42" applyNumberFormat="1" applyFont="1" applyAlignment="1">
      <alignment horizontal="center" wrapText="1"/>
    </xf>
    <xf numFmtId="49" fontId="24" fillId="0" borderId="21" xfId="42" applyNumberFormat="1" applyFont="1" applyBorder="1" applyAlignment="1">
      <alignment horizontal="center" wrapText="1"/>
    </xf>
    <xf numFmtId="49" fontId="24" fillId="0" borderId="22" xfId="42" applyNumberFormat="1" applyFont="1" applyBorder="1" applyAlignment="1" applyProtection="1">
      <alignment horizontal="center" wrapText="1"/>
      <protection locked="0"/>
    </xf>
    <xf numFmtId="49" fontId="24" fillId="0" borderId="22" xfId="42" applyNumberFormat="1" applyFont="1" applyBorder="1" applyAlignment="1" applyProtection="1">
      <alignment horizontal="center" wrapText="1"/>
      <protection locked="0"/>
    </xf>
    <xf numFmtId="49" fontId="24" fillId="0" borderId="0" xfId="42" applyNumberFormat="1" applyFont="1" applyAlignment="1">
      <alignment horizontal="right" wrapText="1"/>
    </xf>
    <xf numFmtId="49" fontId="24" fillId="0" borderId="22" xfId="42" applyNumberFormat="1" applyFont="1" applyBorder="1" applyAlignment="1">
      <alignment horizontal="center" wrapText="1"/>
    </xf>
    <xf numFmtId="0" fontId="24" fillId="0" borderId="22" xfId="42" applyFont="1" applyBorder="1" applyAlignment="1" applyProtection="1">
      <alignment horizontal="left" wrapText="1"/>
      <protection locked="0"/>
    </xf>
    <xf numFmtId="49" fontId="25" fillId="0" borderId="0" xfId="42" applyNumberFormat="1" applyFont="1" applyAlignment="1">
      <alignment horizontal="right" wrapText="1"/>
    </xf>
    <xf numFmtId="49" fontId="24" fillId="0" borderId="21" xfId="42" applyNumberFormat="1" applyFont="1" applyBorder="1"/>
    <xf numFmtId="49" fontId="24" fillId="0" borderId="22" xfId="42" applyNumberFormat="1" applyFont="1" applyBorder="1" applyAlignment="1">
      <alignment wrapText="1"/>
    </xf>
    <xf numFmtId="164" fontId="24" fillId="0" borderId="0" xfId="42" applyNumberFormat="1" applyFont="1" applyAlignment="1">
      <alignment horizontal="center" vertical="center"/>
    </xf>
    <xf numFmtId="164" fontId="24" fillId="0" borderId="0" xfId="42" applyNumberFormat="1" applyFont="1" applyAlignment="1" applyProtection="1">
      <alignment horizontal="center"/>
      <protection locked="0"/>
    </xf>
    <xf numFmtId="49" fontId="24" fillId="0" borderId="0" xfId="42" applyNumberFormat="1" applyFont="1" applyAlignment="1">
      <alignment horizontal="center"/>
    </xf>
    <xf numFmtId="49" fontId="24" fillId="0" borderId="23" xfId="42" applyNumberFormat="1" applyFont="1" applyBorder="1" applyAlignment="1">
      <alignment horizontal="center"/>
    </xf>
    <xf numFmtId="0" fontId="24" fillId="0" borderId="0" xfId="42" applyFont="1" applyAlignment="1">
      <alignment horizontal="left" wrapText="1"/>
    </xf>
    <xf numFmtId="164" fontId="24" fillId="33" borderId="24" xfId="42" applyNumberFormat="1" applyFont="1" applyFill="1" applyBorder="1" applyAlignment="1">
      <alignment horizontal="right"/>
    </xf>
    <xf numFmtId="164" fontId="24" fillId="0" borderId="25" xfId="42" applyNumberFormat="1" applyFont="1" applyBorder="1" applyAlignment="1" applyProtection="1">
      <alignment horizontal="right"/>
      <protection locked="0"/>
    </xf>
    <xf numFmtId="49" fontId="24" fillId="34" borderId="25" xfId="42" applyNumberFormat="1" applyFont="1" applyFill="1" applyBorder="1" applyAlignment="1">
      <alignment horizontal="center"/>
    </xf>
    <xf numFmtId="49" fontId="24" fillId="34" borderId="26" xfId="42" applyNumberFormat="1" applyFont="1" applyFill="1" applyBorder="1" applyAlignment="1">
      <alignment horizontal="center"/>
    </xf>
    <xf numFmtId="49" fontId="26" fillId="34" borderId="27" xfId="42" applyNumberFormat="1" applyFont="1" applyFill="1" applyBorder="1" applyAlignment="1">
      <alignment horizontal="left" wrapText="1"/>
    </xf>
    <xf numFmtId="164" fontId="24" fillId="33" borderId="28" xfId="42" applyNumberFormat="1" applyFont="1" applyFill="1" applyBorder="1" applyAlignment="1">
      <alignment horizontal="right"/>
    </xf>
    <xf numFmtId="164" fontId="24" fillId="0" borderId="29" xfId="42" applyNumberFormat="1" applyFont="1" applyBorder="1" applyAlignment="1" applyProtection="1">
      <alignment horizontal="right"/>
      <protection locked="0"/>
    </xf>
    <xf numFmtId="49" fontId="24" fillId="34" borderId="29" xfId="42" applyNumberFormat="1" applyFont="1" applyFill="1" applyBorder="1" applyAlignment="1">
      <alignment horizontal="center"/>
    </xf>
    <xf numFmtId="49" fontId="24" fillId="34" borderId="30" xfId="42" applyNumberFormat="1" applyFont="1" applyFill="1" applyBorder="1" applyAlignment="1">
      <alignment horizontal="center"/>
    </xf>
    <xf numFmtId="49" fontId="24" fillId="34" borderId="27" xfId="42" applyNumberFormat="1" applyFont="1" applyFill="1" applyBorder="1" applyAlignment="1">
      <alignment horizontal="left" wrapText="1" indent="4"/>
    </xf>
    <xf numFmtId="0" fontId="24" fillId="0" borderId="0" xfId="42" applyFont="1"/>
    <xf numFmtId="164" fontId="24" fillId="35" borderId="28" xfId="42" applyNumberFormat="1" applyFont="1" applyFill="1" applyBorder="1" applyAlignment="1">
      <alignment horizontal="right"/>
    </xf>
    <xf numFmtId="164" fontId="24" fillId="35" borderId="29" xfId="42" applyNumberFormat="1" applyFont="1" applyFill="1" applyBorder="1" applyAlignment="1">
      <alignment horizontal="right"/>
    </xf>
    <xf numFmtId="49" fontId="27" fillId="34" borderId="27" xfId="42" applyNumberFormat="1" applyFont="1" applyFill="1" applyBorder="1" applyAlignment="1">
      <alignment horizontal="left" wrapText="1"/>
    </xf>
    <xf numFmtId="164" fontId="24" fillId="36" borderId="31" xfId="42" applyNumberFormat="1" applyFont="1" applyFill="1" applyBorder="1" applyAlignment="1">
      <alignment horizontal="right"/>
    </xf>
    <xf numFmtId="164" fontId="24" fillId="36" borderId="32" xfId="42" applyNumberFormat="1" applyFont="1" applyFill="1" applyBorder="1" applyAlignment="1">
      <alignment horizontal="right"/>
    </xf>
    <xf numFmtId="49" fontId="24" fillId="34" borderId="32" xfId="42" applyNumberFormat="1" applyFont="1" applyFill="1" applyBorder="1" applyAlignment="1">
      <alignment horizontal="center"/>
    </xf>
    <xf numFmtId="49" fontId="24" fillId="34" borderId="33" xfId="42" applyNumberFormat="1" applyFont="1" applyFill="1" applyBorder="1" applyAlignment="1">
      <alignment horizontal="center"/>
    </xf>
    <xf numFmtId="49" fontId="28" fillId="34" borderId="34" xfId="42" applyNumberFormat="1" applyFont="1" applyFill="1" applyBorder="1" applyAlignment="1">
      <alignment horizontal="center" wrapText="1"/>
    </xf>
    <xf numFmtId="49" fontId="24" fillId="0" borderId="35" xfId="42" applyNumberFormat="1" applyFont="1" applyBorder="1" applyAlignment="1">
      <alignment horizontal="center" vertical="center"/>
    </xf>
    <xf numFmtId="49" fontId="24" fillId="0" borderId="36" xfId="42" applyNumberFormat="1" applyFont="1" applyBorder="1" applyAlignment="1">
      <alignment horizontal="center" vertical="center"/>
    </xf>
    <xf numFmtId="0" fontId="24" fillId="0" borderId="37" xfId="42" applyFont="1" applyBorder="1" applyAlignment="1">
      <alignment horizontal="center" vertical="center"/>
    </xf>
    <xf numFmtId="0" fontId="24" fillId="0" borderId="36" xfId="42" applyFont="1" applyBorder="1" applyAlignment="1">
      <alignment horizontal="center" vertical="center"/>
    </xf>
    <xf numFmtId="0" fontId="24" fillId="0" borderId="38" xfId="42" applyFont="1" applyBorder="1" applyAlignment="1">
      <alignment horizontal="center" vertical="center"/>
    </xf>
    <xf numFmtId="49" fontId="24" fillId="0" borderId="39" xfId="42" applyNumberFormat="1" applyFont="1" applyBorder="1" applyAlignment="1">
      <alignment horizontal="center" vertical="center"/>
    </xf>
    <xf numFmtId="49" fontId="24" fillId="0" borderId="40" xfId="42" applyNumberFormat="1" applyFont="1" applyBorder="1" applyAlignment="1">
      <alignment horizontal="center" vertical="center"/>
    </xf>
    <xf numFmtId="0" fontId="24" fillId="0" borderId="40" xfId="42" applyFont="1" applyBorder="1" applyAlignment="1">
      <alignment horizontal="center" vertical="center" wrapText="1"/>
    </xf>
    <xf numFmtId="0" fontId="24" fillId="0" borderId="41" xfId="42" applyFont="1" applyBorder="1" applyAlignment="1">
      <alignment horizontal="center" vertical="center" wrapText="1"/>
    </xf>
    <xf numFmtId="0" fontId="24" fillId="0" borderId="41" xfId="42" applyFont="1" applyBorder="1" applyAlignment="1">
      <alignment horizontal="center" vertical="center" wrapText="1"/>
    </xf>
    <xf numFmtId="0" fontId="24" fillId="0" borderId="40" xfId="42" applyFont="1" applyBorder="1" applyAlignment="1">
      <alignment horizontal="center"/>
    </xf>
    <xf numFmtId="0" fontId="24" fillId="0" borderId="42" xfId="42" applyFont="1" applyBorder="1" applyAlignment="1">
      <alignment horizontal="left"/>
    </xf>
    <xf numFmtId="0" fontId="24" fillId="0" borderId="40" xfId="42" applyFont="1" applyBorder="1" applyAlignment="1">
      <alignment horizontal="center" vertical="center" wrapText="1"/>
    </xf>
    <xf numFmtId="0" fontId="24" fillId="0" borderId="42" xfId="42" applyFont="1" applyBorder="1" applyAlignment="1">
      <alignment horizontal="center"/>
    </xf>
    <xf numFmtId="0" fontId="24" fillId="0" borderId="36" xfId="42" applyFont="1" applyBorder="1" applyAlignment="1">
      <alignment horizontal="center" vertical="center" wrapText="1"/>
    </xf>
    <xf numFmtId="0" fontId="24" fillId="0" borderId="36" xfId="42" applyFont="1" applyBorder="1" applyAlignment="1">
      <alignment horizontal="center" vertical="center" wrapText="1"/>
    </xf>
    <xf numFmtId="0" fontId="24" fillId="0" borderId="36" xfId="42" applyFont="1" applyBorder="1" applyAlignment="1">
      <alignment horizontal="center"/>
    </xf>
    <xf numFmtId="0" fontId="24" fillId="0" borderId="37" xfId="42" applyFont="1" applyBorder="1" applyAlignment="1">
      <alignment horizontal="left"/>
    </xf>
    <xf numFmtId="164" fontId="29" fillId="33" borderId="24" xfId="42" applyNumberFormat="1" applyFont="1" applyFill="1" applyBorder="1" applyAlignment="1">
      <alignment horizontal="right"/>
    </xf>
    <xf numFmtId="164" fontId="29" fillId="0" borderId="25" xfId="42" applyNumberFormat="1" applyFont="1" applyBorder="1" applyAlignment="1" applyProtection="1">
      <alignment horizontal="right"/>
      <protection locked="0"/>
    </xf>
    <xf numFmtId="49" fontId="29" fillId="34" borderId="25" xfId="42" applyNumberFormat="1" applyFont="1" applyFill="1" applyBorder="1" applyAlignment="1">
      <alignment horizontal="center"/>
    </xf>
    <xf numFmtId="49" fontId="29" fillId="34" borderId="26" xfId="42" applyNumberFormat="1" applyFont="1" applyFill="1" applyBorder="1" applyAlignment="1">
      <alignment horizontal="center"/>
    </xf>
    <xf numFmtId="49" fontId="29" fillId="34" borderId="27" xfId="42" applyNumberFormat="1" applyFont="1" applyFill="1" applyBorder="1" applyAlignment="1">
      <alignment horizontal="left" wrapText="1" indent="4"/>
    </xf>
    <xf numFmtId="164" fontId="29" fillId="33" borderId="28" xfId="42" applyNumberFormat="1" applyFont="1" applyFill="1" applyBorder="1" applyAlignment="1">
      <alignment horizontal="right"/>
    </xf>
    <xf numFmtId="164" fontId="29" fillId="0" borderId="29" xfId="42" applyNumberFormat="1" applyFont="1" applyBorder="1" applyAlignment="1" applyProtection="1">
      <alignment horizontal="right"/>
      <protection locked="0"/>
    </xf>
    <xf numFmtId="49" fontId="29" fillId="34" borderId="29" xfId="42" applyNumberFormat="1" applyFont="1" applyFill="1" applyBorder="1" applyAlignment="1">
      <alignment horizontal="center"/>
    </xf>
    <xf numFmtId="49" fontId="29" fillId="34" borderId="30" xfId="42" applyNumberFormat="1" applyFont="1" applyFill="1" applyBorder="1" applyAlignment="1">
      <alignment horizontal="center"/>
    </xf>
    <xf numFmtId="164" fontId="29" fillId="35" borderId="28" xfId="42" applyNumberFormat="1" applyFont="1" applyFill="1" applyBorder="1" applyAlignment="1">
      <alignment horizontal="right"/>
    </xf>
    <xf numFmtId="164" fontId="29" fillId="35" borderId="29" xfId="42" applyNumberFormat="1" applyFont="1" applyFill="1" applyBorder="1" applyAlignment="1">
      <alignment horizontal="right"/>
    </xf>
    <xf numFmtId="164" fontId="29" fillId="36" borderId="28" xfId="42" applyNumberFormat="1" applyFont="1" applyFill="1" applyBorder="1" applyAlignment="1">
      <alignment horizontal="right"/>
    </xf>
    <xf numFmtId="164" fontId="29" fillId="36" borderId="29" xfId="42" applyNumberFormat="1" applyFont="1" applyFill="1" applyBorder="1" applyAlignment="1">
      <alignment horizontal="right"/>
    </xf>
    <xf numFmtId="49" fontId="28" fillId="34" borderId="27" xfId="42" applyNumberFormat="1" applyFont="1" applyFill="1" applyBorder="1" applyAlignment="1">
      <alignment horizontal="left" wrapText="1"/>
    </xf>
    <xf numFmtId="164" fontId="29" fillId="37" borderId="28" xfId="42" applyNumberFormat="1" applyFont="1" applyFill="1" applyBorder="1" applyAlignment="1">
      <alignment horizontal="right"/>
    </xf>
    <xf numFmtId="164" fontId="29" fillId="37" borderId="29" xfId="42" applyNumberFormat="1" applyFont="1" applyFill="1" applyBorder="1" applyAlignment="1">
      <alignment horizontal="right"/>
    </xf>
    <xf numFmtId="49" fontId="30" fillId="34" borderId="27" xfId="42" applyNumberFormat="1" applyFont="1" applyFill="1" applyBorder="1" applyAlignment="1">
      <alignment horizontal="left" wrapText="1"/>
    </xf>
    <xf numFmtId="164" fontId="29" fillId="33" borderId="31" xfId="42" applyNumberFormat="1" applyFont="1" applyFill="1" applyBorder="1" applyAlignment="1">
      <alignment horizontal="right"/>
    </xf>
    <xf numFmtId="164" fontId="29" fillId="0" borderId="32" xfId="42" applyNumberFormat="1" applyFont="1" applyBorder="1" applyAlignment="1" applyProtection="1">
      <alignment horizontal="right"/>
      <protection locked="0"/>
    </xf>
    <xf numFmtId="49" fontId="29" fillId="34" borderId="33" xfId="42" applyNumberFormat="1" applyFont="1" applyFill="1" applyBorder="1" applyAlignment="1">
      <alignment horizontal="center"/>
    </xf>
    <xf numFmtId="49" fontId="29" fillId="34" borderId="34" xfId="42" applyNumberFormat="1" applyFont="1" applyFill="1" applyBorder="1" applyAlignment="1">
      <alignment horizontal="left" wrapText="1" indent="4"/>
    </xf>
    <xf numFmtId="0" fontId="24" fillId="0" borderId="25" xfId="42" applyFont="1" applyBorder="1" applyAlignment="1">
      <alignment horizontal="center" vertical="center"/>
    </xf>
    <xf numFmtId="49" fontId="24" fillId="0" borderId="41" xfId="42" applyNumberFormat="1" applyFont="1" applyBorder="1" applyAlignment="1">
      <alignment horizontal="center" vertical="center"/>
    </xf>
    <xf numFmtId="0" fontId="24" fillId="0" borderId="41" xfId="42" applyFont="1" applyBorder="1" applyAlignment="1">
      <alignment horizontal="center"/>
    </xf>
    <xf numFmtId="0" fontId="24" fillId="0" borderId="41" xfId="42" applyFont="1" applyBorder="1" applyAlignment="1">
      <alignment horizontal="left"/>
    </xf>
    <xf numFmtId="0" fontId="24" fillId="0" borderId="36" xfId="42" applyFont="1" applyBorder="1" applyAlignment="1">
      <alignment horizontal="left"/>
    </xf>
    <xf numFmtId="49" fontId="24" fillId="0" borderId="22" xfId="42" applyNumberFormat="1" applyFont="1" applyBorder="1" applyAlignment="1">
      <alignment horizontal="right"/>
    </xf>
    <xf numFmtId="164" fontId="24" fillId="35" borderId="24" xfId="42" applyNumberFormat="1" applyFont="1" applyFill="1" applyBorder="1" applyAlignment="1">
      <alignment horizontal="right"/>
    </xf>
    <xf numFmtId="164" fontId="24" fillId="35" borderId="25" xfId="42" applyNumberFormat="1" applyFont="1" applyFill="1" applyBorder="1" applyAlignment="1">
      <alignment horizontal="right"/>
    </xf>
    <xf numFmtId="49" fontId="24" fillId="34" borderId="25" xfId="42" applyNumberFormat="1" applyFont="1" applyFill="1" applyBorder="1" applyAlignment="1">
      <alignment horizontal="center" vertical="center"/>
    </xf>
    <xf numFmtId="164" fontId="24" fillId="0" borderId="29" xfId="42" applyNumberFormat="1" applyFont="1" applyBorder="1" applyAlignment="1">
      <alignment horizontal="right"/>
    </xf>
    <xf numFmtId="49" fontId="24" fillId="0" borderId="29" xfId="42" applyNumberFormat="1" applyFont="1" applyBorder="1" applyAlignment="1">
      <alignment horizontal="center"/>
    </xf>
    <xf numFmtId="49" fontId="24" fillId="0" borderId="30" xfId="42" applyNumberFormat="1" applyFont="1" applyBorder="1" applyAlignment="1">
      <alignment horizontal="center"/>
    </xf>
    <xf numFmtId="49" fontId="24" fillId="0" borderId="27" xfId="42" applyNumberFormat="1" applyFont="1" applyBorder="1" applyAlignment="1">
      <alignment horizontal="left" wrapText="1" indent="4"/>
    </xf>
    <xf numFmtId="49" fontId="24" fillId="0" borderId="29" xfId="42" applyNumberFormat="1" applyFont="1" applyBorder="1" applyAlignment="1" applyProtection="1">
      <alignment horizontal="center"/>
      <protection locked="0"/>
    </xf>
    <xf numFmtId="164" fontId="24" fillId="38" borderId="28" xfId="42" applyNumberFormat="1" applyFont="1" applyFill="1" applyBorder="1" applyAlignment="1">
      <alignment horizontal="right"/>
    </xf>
    <xf numFmtId="164" fontId="24" fillId="38" borderId="29" xfId="42" applyNumberFormat="1" applyFont="1" applyFill="1" applyBorder="1" applyAlignment="1">
      <alignment horizontal="right"/>
    </xf>
    <xf numFmtId="164" fontId="24" fillId="36" borderId="28" xfId="42" applyNumberFormat="1" applyFont="1" applyFill="1" applyBorder="1" applyAlignment="1">
      <alignment horizontal="right"/>
    </xf>
    <xf numFmtId="164" fontId="24" fillId="36" borderId="29" xfId="42" applyNumberFormat="1" applyFont="1" applyFill="1" applyBorder="1" applyAlignment="1">
      <alignment horizontal="right"/>
    </xf>
    <xf numFmtId="49" fontId="28" fillId="34" borderId="27" xfId="42" applyNumberFormat="1" applyFont="1" applyFill="1" applyBorder="1" applyAlignment="1">
      <alignment horizontal="center" wrapText="1"/>
    </xf>
    <xf numFmtId="164" fontId="24" fillId="37" borderId="28" xfId="42" applyNumberFormat="1" applyFont="1" applyFill="1" applyBorder="1" applyAlignment="1">
      <alignment horizontal="right"/>
    </xf>
    <xf numFmtId="164" fontId="24" fillId="37" borderId="29" xfId="42" applyNumberFormat="1" applyFont="1" applyFill="1" applyBorder="1" applyAlignment="1">
      <alignment horizontal="right"/>
    </xf>
    <xf numFmtId="164" fontId="24" fillId="35" borderId="31" xfId="42" applyNumberFormat="1" applyFont="1" applyFill="1" applyBorder="1" applyAlignment="1">
      <alignment horizontal="right"/>
    </xf>
    <xf numFmtId="164" fontId="24" fillId="35" borderId="32" xfId="42" applyNumberFormat="1" applyFont="1" applyFill="1" applyBorder="1" applyAlignment="1">
      <alignment horizontal="right"/>
    </xf>
    <xf numFmtId="49" fontId="27" fillId="34" borderId="34" xfId="42" applyNumberFormat="1" applyFont="1" applyFill="1" applyBorder="1" applyAlignment="1">
      <alignment horizontal="left" wrapText="1"/>
    </xf>
    <xf numFmtId="49" fontId="24" fillId="0" borderId="43" xfId="42" applyNumberFormat="1" applyFont="1" applyBorder="1" applyAlignment="1">
      <alignment horizontal="center" vertical="center"/>
    </xf>
    <xf numFmtId="49" fontId="24" fillId="0" borderId="25" xfId="42" applyNumberFormat="1" applyFont="1" applyBorder="1" applyAlignment="1">
      <alignment horizontal="center" vertical="center"/>
    </xf>
    <xf numFmtId="0" fontId="24" fillId="0" borderId="44" xfId="42" applyFont="1" applyBorder="1" applyAlignment="1">
      <alignment horizontal="center" vertical="center"/>
    </xf>
    <xf numFmtId="164" fontId="24" fillId="0" borderId="25" xfId="42" applyNumberFormat="1" applyFont="1" applyBorder="1" applyAlignment="1">
      <alignment horizontal="right"/>
    </xf>
    <xf numFmtId="49" fontId="24" fillId="0" borderId="25" xfId="42" applyNumberFormat="1" applyFont="1" applyBorder="1" applyAlignment="1">
      <alignment horizontal="center"/>
    </xf>
    <xf numFmtId="49" fontId="24" fillId="0" borderId="26" xfId="42" applyNumberFormat="1" applyFont="1" applyBorder="1" applyAlignment="1">
      <alignment horizontal="center"/>
    </xf>
    <xf numFmtId="49" fontId="24" fillId="0" borderId="27" xfId="42" applyNumberFormat="1" applyFont="1" applyBorder="1" applyAlignment="1">
      <alignment horizontal="left" wrapText="1" indent="1"/>
    </xf>
    <xf numFmtId="49" fontId="30" fillId="34" borderId="27" xfId="42" applyNumberFormat="1" applyFont="1" applyFill="1" applyBorder="1" applyAlignment="1">
      <alignment horizontal="center" wrapText="1"/>
    </xf>
    <xf numFmtId="49" fontId="32" fillId="0" borderId="0" xfId="43" applyNumberFormat="1" applyFont="1" applyAlignment="1">
      <alignment horizontal="left"/>
    </xf>
    <xf numFmtId="164" fontId="29" fillId="0" borderId="25" xfId="42" applyNumberFormat="1" applyFont="1" applyBorder="1" applyAlignment="1">
      <alignment horizontal="right"/>
    </xf>
    <xf numFmtId="49" fontId="29" fillId="0" borderId="25" xfId="42" applyNumberFormat="1" applyFont="1" applyBorder="1" applyAlignment="1">
      <alignment horizontal="center"/>
    </xf>
    <xf numFmtId="49" fontId="29" fillId="0" borderId="26" xfId="42" applyNumberFormat="1" applyFont="1" applyBorder="1" applyAlignment="1">
      <alignment horizontal="center"/>
    </xf>
    <xf numFmtId="49" fontId="29" fillId="0" borderId="27" xfId="42" applyNumberFormat="1" applyFont="1" applyBorder="1" applyAlignment="1">
      <alignment horizontal="left" wrapText="1" indent="3"/>
    </xf>
    <xf numFmtId="49" fontId="29" fillId="0" borderId="29" xfId="42" applyNumberFormat="1" applyFont="1" applyBorder="1" applyAlignment="1" applyProtection="1">
      <alignment horizontal="center"/>
      <protection locked="0"/>
    </xf>
    <xf numFmtId="49" fontId="29" fillId="0" borderId="30" xfId="42" applyNumberFormat="1" applyFont="1" applyBorder="1" applyAlignment="1">
      <alignment horizontal="center"/>
    </xf>
    <xf numFmtId="49" fontId="29" fillId="0" borderId="27" xfId="42" applyNumberFormat="1" applyFont="1" applyBorder="1" applyAlignment="1">
      <alignment horizontal="left" wrapText="1" indent="4"/>
    </xf>
    <xf numFmtId="164" fontId="29" fillId="0" borderId="29" xfId="42" applyNumberFormat="1" applyFont="1" applyBorder="1" applyAlignment="1">
      <alignment horizontal="right"/>
    </xf>
    <xf numFmtId="49" fontId="29" fillId="0" borderId="29" xfId="42" applyNumberFormat="1" applyFont="1" applyBorder="1" applyAlignment="1">
      <alignment horizontal="center"/>
    </xf>
    <xf numFmtId="49" fontId="29" fillId="0" borderId="27" xfId="42" applyNumberFormat="1" applyFont="1" applyBorder="1" applyAlignment="1">
      <alignment horizontal="left" wrapText="1" indent="1"/>
    </xf>
    <xf numFmtId="164" fontId="29" fillId="34" borderId="29" xfId="42" applyNumberFormat="1" applyFont="1" applyFill="1" applyBorder="1" applyAlignment="1">
      <alignment horizontal="right"/>
    </xf>
    <xf numFmtId="164" fontId="29" fillId="36" borderId="31" xfId="42" applyNumberFormat="1" applyFont="1" applyFill="1" applyBorder="1" applyAlignment="1">
      <alignment horizontal="right"/>
    </xf>
    <xf numFmtId="164" fontId="29" fillId="36" borderId="32" xfId="42" applyNumberFormat="1" applyFont="1" applyFill="1" applyBorder="1" applyAlignment="1">
      <alignment horizontal="right"/>
    </xf>
    <xf numFmtId="49" fontId="30" fillId="34" borderId="34" xfId="42" applyNumberFormat="1" applyFont="1" applyFill="1" applyBorder="1" applyAlignment="1">
      <alignment horizontal="center" wrapText="1"/>
    </xf>
    <xf numFmtId="49" fontId="24" fillId="0" borderId="0" xfId="42" applyNumberFormat="1" applyFont="1"/>
    <xf numFmtId="0" fontId="24" fillId="0" borderId="0" xfId="42" applyFont="1" applyAlignment="1">
      <alignment horizontal="centerContinuous"/>
    </xf>
    <xf numFmtId="0" fontId="24" fillId="0" borderId="45" xfId="42" applyFont="1" applyBorder="1" applyAlignment="1">
      <alignment horizontal="center"/>
    </xf>
    <xf numFmtId="0" fontId="24" fillId="0" borderId="0" xfId="42" applyFont="1" applyAlignment="1">
      <alignment horizontal="right"/>
    </xf>
    <xf numFmtId="0" fontId="18" fillId="0" borderId="0" xfId="42"/>
    <xf numFmtId="0" fontId="24" fillId="0" borderId="0" xfId="42" applyFont="1" applyAlignment="1">
      <alignment horizontal="left"/>
    </xf>
    <xf numFmtId="49" fontId="24" fillId="0" borderId="46" xfId="42" applyNumberFormat="1" applyFont="1" applyBorder="1" applyAlignment="1">
      <alignment horizontal="center"/>
    </xf>
    <xf numFmtId="49" fontId="24" fillId="0" borderId="47" xfId="42" applyNumberFormat="1" applyFont="1" applyBorder="1" applyAlignment="1" applyProtection="1">
      <alignment horizontal="center"/>
      <protection locked="0"/>
    </xf>
    <xf numFmtId="0" fontId="18" fillId="0" borderId="22" xfId="42" applyBorder="1" applyAlignment="1" applyProtection="1">
      <alignment horizontal="left" wrapText="1"/>
      <protection locked="0"/>
    </xf>
    <xf numFmtId="0" fontId="18" fillId="0" borderId="0" xfId="42" applyAlignment="1" applyProtection="1">
      <alignment horizontal="left" wrapText="1"/>
      <protection locked="0"/>
    </xf>
    <xf numFmtId="49" fontId="24" fillId="0" borderId="46" xfId="42" applyNumberFormat="1" applyFont="1" applyBorder="1" applyAlignment="1" applyProtection="1">
      <alignment horizontal="center"/>
      <protection locked="0"/>
    </xf>
    <xf numFmtId="0" fontId="18" fillId="0" borderId="48" xfId="42" applyBorder="1" applyAlignment="1" applyProtection="1">
      <alignment horizontal="left" wrapText="1"/>
      <protection locked="0"/>
    </xf>
    <xf numFmtId="0" fontId="24" fillId="0" borderId="47" xfId="42" applyFont="1" applyBorder="1" applyAlignment="1">
      <alignment horizontal="center"/>
    </xf>
    <xf numFmtId="14" fontId="24" fillId="0" borderId="47" xfId="42" applyNumberFormat="1" applyFont="1" applyBorder="1" applyAlignment="1" applyProtection="1">
      <alignment horizontal="center"/>
      <protection locked="0"/>
    </xf>
    <xf numFmtId="0" fontId="24" fillId="0" borderId="22" xfId="42" applyFont="1" applyBorder="1" applyAlignment="1" applyProtection="1">
      <alignment horizontal="center"/>
      <protection locked="0"/>
    </xf>
    <xf numFmtId="49" fontId="24" fillId="0" borderId="47" xfId="42" applyNumberFormat="1" applyFont="1" applyBorder="1" applyAlignment="1">
      <alignment horizontal="center"/>
    </xf>
    <xf numFmtId="0" fontId="33" fillId="0" borderId="0" xfId="42" applyFont="1" applyAlignment="1">
      <alignment horizontal="left"/>
    </xf>
    <xf numFmtId="0" fontId="24" fillId="0" borderId="49" xfId="42" applyFont="1" applyBorder="1" applyAlignment="1">
      <alignment horizontal="center"/>
    </xf>
    <xf numFmtId="0" fontId="18" fillId="0" borderId="0" xfId="42" applyAlignment="1">
      <alignment horizontal="center"/>
    </xf>
    <xf numFmtId="0" fontId="34" fillId="0" borderId="0" xfId="42" applyFont="1" applyAlignment="1">
      <alignment horizontal="center"/>
    </xf>
    <xf numFmtId="49" fontId="29" fillId="34" borderId="32" xfId="42" applyNumberFormat="1" applyFont="1" applyFill="1" applyBorder="1" applyAlignment="1">
      <alignment horizontal="center" wrapText="1"/>
    </xf>
    <xf numFmtId="0" fontId="22" fillId="39" borderId="17" xfId="42" applyFont="1" applyFill="1" applyBorder="1" applyAlignment="1">
      <alignment horizontal="right"/>
    </xf>
    <xf numFmtId="0" fontId="22" fillId="39" borderId="10" xfId="42" applyFont="1" applyFill="1" applyBorder="1" applyAlignment="1">
      <alignment horizontal="right"/>
    </xf>
    <xf numFmtId="49" fontId="21" fillId="39" borderId="10" xfId="42" applyNumberFormat="1" applyFont="1" applyFill="1" applyBorder="1" applyAlignment="1">
      <alignment horizontal="left" indent="1"/>
    </xf>
    <xf numFmtId="49" fontId="21" fillId="39" borderId="16" xfId="42" applyNumberFormat="1" applyFont="1" applyFill="1" applyBorder="1" applyAlignment="1">
      <alignment horizontal="left" indent="1"/>
    </xf>
    <xf numFmtId="0" fontId="22" fillId="39" borderId="15" xfId="42" applyFont="1" applyFill="1" applyBorder="1" applyAlignment="1">
      <alignment horizontal="right"/>
    </xf>
    <xf numFmtId="0" fontId="22" fillId="39" borderId="0" xfId="42" applyFont="1" applyFill="1" applyAlignment="1">
      <alignment horizontal="right"/>
    </xf>
    <xf numFmtId="14" fontId="21" fillId="39" borderId="0" xfId="42" applyNumberFormat="1" applyFont="1" applyFill="1" applyAlignment="1">
      <alignment horizontal="left" indent="1"/>
    </xf>
    <xf numFmtId="14" fontId="21" fillId="39" borderId="14" xfId="42" applyNumberFormat="1" applyFont="1" applyFill="1" applyBorder="1" applyAlignment="1">
      <alignment horizontal="left" indent="1"/>
    </xf>
    <xf numFmtId="49" fontId="21" fillId="39" borderId="0" xfId="42" applyNumberFormat="1" applyFont="1" applyFill="1" applyAlignment="1">
      <alignment horizontal="left" indent="1"/>
    </xf>
    <xf numFmtId="49" fontId="21" fillId="39" borderId="14" xfId="42" applyNumberFormat="1" applyFont="1" applyFill="1" applyBorder="1" applyAlignment="1">
      <alignment horizontal="left" indent="1"/>
    </xf>
    <xf numFmtId="0" fontId="22" fillId="39" borderId="13" xfId="42" applyFont="1" applyFill="1" applyBorder="1" applyAlignment="1">
      <alignment horizontal="right"/>
    </xf>
    <xf numFmtId="0" fontId="22" fillId="39" borderId="12" xfId="42" applyFont="1" applyFill="1" applyBorder="1" applyAlignment="1">
      <alignment horizontal="right"/>
    </xf>
    <xf numFmtId="49" fontId="21" fillId="39" borderId="12" xfId="42" applyNumberFormat="1" applyFont="1" applyFill="1" applyBorder="1" applyAlignment="1">
      <alignment horizontal="left" wrapText="1" indent="1"/>
    </xf>
    <xf numFmtId="49" fontId="21" fillId="39" borderId="11" xfId="42" applyNumberFormat="1" applyFont="1" applyFill="1" applyBorder="1" applyAlignment="1">
      <alignment horizontal="left" wrapText="1" indent="1"/>
    </xf>
    <xf numFmtId="0" fontId="20" fillId="39" borderId="10" xfId="42" applyFont="1" applyFill="1" applyBorder="1" applyAlignment="1">
      <alignment horizontal="center"/>
    </xf>
    <xf numFmtId="49" fontId="20" fillId="39" borderId="10" xfId="42" applyNumberFormat="1" applyFont="1" applyFill="1" applyBorder="1" applyAlignment="1">
      <alignment horizontal="left" indent="1"/>
    </xf>
    <xf numFmtId="49" fontId="24" fillId="39" borderId="27" xfId="42" applyNumberFormat="1" applyFont="1" applyFill="1" applyBorder="1" applyAlignment="1">
      <alignment horizontal="left" wrapText="1" indent="4"/>
    </xf>
    <xf numFmtId="49" fontId="24" fillId="39" borderId="30" xfId="42" applyNumberFormat="1" applyFont="1" applyFill="1" applyBorder="1" applyAlignment="1">
      <alignment horizontal="center"/>
    </xf>
    <xf numFmtId="49" fontId="24" fillId="39" borderId="29" xfId="42" applyNumberFormat="1" applyFont="1" applyFill="1" applyBorder="1" applyAlignment="1" applyProtection="1">
      <alignment horizontal="center"/>
      <protection locked="0"/>
    </xf>
    <xf numFmtId="164" fontId="24" fillId="39" borderId="29" xfId="42" applyNumberFormat="1" applyFont="1" applyFill="1" applyBorder="1" applyAlignment="1" applyProtection="1">
      <alignment horizontal="right"/>
      <protection locked="0"/>
    </xf>
    <xf numFmtId="164" fontId="24" fillId="40" borderId="28" xfId="42" applyNumberFormat="1" applyFont="1" applyFill="1" applyBorder="1" applyAlignment="1">
      <alignment horizontal="right"/>
    </xf>
    <xf numFmtId="0" fontId="24" fillId="39" borderId="0" xfId="42" applyFont="1" applyFill="1"/>
    <xf numFmtId="164" fontId="29" fillId="39" borderId="29" xfId="42" applyNumberFormat="1" applyFont="1" applyFill="1" applyBorder="1" applyAlignment="1" applyProtection="1">
      <alignment horizontal="right"/>
      <protection locked="0"/>
    </xf>
    <xf numFmtId="49" fontId="29" fillId="39" borderId="27" xfId="42" applyNumberFormat="1" applyFont="1" applyFill="1" applyBorder="1" applyAlignment="1">
      <alignment horizontal="left" wrapText="1" indent="4"/>
    </xf>
    <xf numFmtId="49" fontId="29" fillId="39" borderId="30" xfId="42" applyNumberFormat="1" applyFont="1" applyFill="1" applyBorder="1" applyAlignment="1">
      <alignment horizontal="center"/>
    </xf>
    <xf numFmtId="49" fontId="29" fillId="39" borderId="29" xfId="42" applyNumberFormat="1" applyFont="1" applyFill="1" applyBorder="1" applyAlignment="1" applyProtection="1">
      <alignment horizontal="center"/>
      <protection locked="0"/>
    </xf>
    <xf numFmtId="164" fontId="29" fillId="40" borderId="28" xfId="42" applyNumberFormat="1" applyFont="1" applyFill="1" applyBorder="1" applyAlignment="1">
      <alignment horizontal="right"/>
    </xf>
    <xf numFmtId="164" fontId="29" fillId="41" borderId="29" xfId="42" applyNumberFormat="1" applyFont="1" applyFill="1" applyBorder="1" applyAlignment="1">
      <alignment horizontal="right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7D65668F-E500-410B-A832-5424A8BECE9F}"/>
    <cellStyle name="Обычный 4" xfId="43" xr:uid="{65305B12-44B4-4886-8D01-781DCD813ABE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179</xdr:row>
      <xdr:rowOff>57150</xdr:rowOff>
    </xdr:from>
    <xdr:to>
      <xdr:col>3</xdr:col>
      <xdr:colOff>1038225</xdr:colOff>
      <xdr:row>179</xdr:row>
      <xdr:rowOff>581025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4508749B-06C6-4985-8797-4B5B0E182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6127075"/>
          <a:ext cx="1238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1BD-A89A-4995-A326-B04C7756169C}">
  <dimension ref="A1:I192"/>
  <sheetViews>
    <sheetView tabSelected="1" zoomScaleNormal="100" workbookViewId="0">
      <selection sqref="A1:F1"/>
    </sheetView>
  </sheetViews>
  <sheetFormatPr defaultRowHeight="15" x14ac:dyDescent="0.2"/>
  <cols>
    <col min="1" max="1" width="62.28515625" style="3" customWidth="1"/>
    <col min="2" max="2" width="4.7109375" style="3" customWidth="1"/>
    <col min="3" max="3" width="5.5703125" style="3" customWidth="1"/>
    <col min="4" max="5" width="17.7109375" style="3" customWidth="1"/>
    <col min="6" max="7" width="17.7109375" style="2" customWidth="1"/>
    <col min="8" max="8" width="9.140625" style="1" hidden="1" customWidth="1"/>
    <col min="9" max="9" width="10.28515625" style="1" hidden="1" customWidth="1"/>
    <col min="10" max="10" width="9.140625" style="1" customWidth="1"/>
    <col min="11" max="16384" width="9.140625" style="1"/>
  </cols>
  <sheetData>
    <row r="1" spans="1:9" ht="15.75" x14ac:dyDescent="0.25">
      <c r="A1" s="153" t="s">
        <v>209</v>
      </c>
      <c r="B1" s="152"/>
      <c r="C1" s="152"/>
      <c r="D1" s="152"/>
      <c r="E1" s="152"/>
      <c r="F1" s="152"/>
      <c r="G1" s="151" t="s">
        <v>208</v>
      </c>
      <c r="H1" s="134"/>
      <c r="I1" s="39" t="s">
        <v>207</v>
      </c>
    </row>
    <row r="2" spans="1:9" x14ac:dyDescent="0.2">
      <c r="A2" s="150"/>
      <c r="B2" s="150"/>
      <c r="C2" s="150"/>
      <c r="D2" s="150"/>
      <c r="E2" s="150"/>
      <c r="F2" s="137" t="s">
        <v>206</v>
      </c>
      <c r="G2" s="149" t="s">
        <v>205</v>
      </c>
      <c r="H2" s="134" t="s">
        <v>212</v>
      </c>
      <c r="I2" s="39" t="s">
        <v>204</v>
      </c>
    </row>
    <row r="3" spans="1:9" x14ac:dyDescent="0.2">
      <c r="A3" s="139"/>
      <c r="B3" s="39" t="s">
        <v>203</v>
      </c>
      <c r="C3" s="148" t="s">
        <v>216</v>
      </c>
      <c r="D3" s="148"/>
      <c r="E3" s="39"/>
      <c r="F3" s="137" t="s">
        <v>202</v>
      </c>
      <c r="G3" s="147">
        <v>43831</v>
      </c>
      <c r="H3" s="134" t="s">
        <v>215</v>
      </c>
      <c r="I3" s="39" t="s">
        <v>201</v>
      </c>
    </row>
    <row r="4" spans="1:9" ht="38.25" customHeight="1" x14ac:dyDescent="0.2">
      <c r="A4" s="139" t="s">
        <v>200</v>
      </c>
      <c r="B4" s="142" t="s">
        <v>217</v>
      </c>
      <c r="C4" s="142"/>
      <c r="D4" s="142"/>
      <c r="E4" s="142"/>
      <c r="F4" s="137" t="s">
        <v>193</v>
      </c>
      <c r="G4" s="141"/>
      <c r="H4" s="134" t="s">
        <v>213</v>
      </c>
      <c r="I4" s="39" t="s">
        <v>199</v>
      </c>
    </row>
    <row r="5" spans="1:9" ht="29.25" customHeight="1" x14ac:dyDescent="0.2">
      <c r="A5" s="139" t="s">
        <v>198</v>
      </c>
      <c r="B5" s="145"/>
      <c r="C5" s="145"/>
      <c r="D5" s="145"/>
      <c r="E5" s="145"/>
      <c r="F5" s="137" t="s">
        <v>190</v>
      </c>
      <c r="G5" s="146">
        <v>6117001014</v>
      </c>
      <c r="H5" s="134"/>
      <c r="I5" s="39" t="s">
        <v>197</v>
      </c>
    </row>
    <row r="6" spans="1:9" ht="45" customHeight="1" x14ac:dyDescent="0.2">
      <c r="A6" s="139" t="s">
        <v>196</v>
      </c>
      <c r="B6" s="145"/>
      <c r="C6" s="145"/>
      <c r="D6" s="145"/>
      <c r="E6" s="145"/>
      <c r="F6" s="137" t="s">
        <v>195</v>
      </c>
      <c r="G6" s="144"/>
      <c r="H6" s="134" t="s">
        <v>214</v>
      </c>
      <c r="I6" s="39" t="s">
        <v>194</v>
      </c>
    </row>
    <row r="7" spans="1:9" x14ac:dyDescent="0.2">
      <c r="B7" s="143"/>
      <c r="C7" s="143"/>
      <c r="D7" s="143"/>
      <c r="E7" s="143"/>
      <c r="F7" s="137" t="s">
        <v>193</v>
      </c>
      <c r="G7" s="141"/>
      <c r="H7" s="134"/>
      <c r="I7" s="39" t="s">
        <v>192</v>
      </c>
    </row>
    <row r="8" spans="1:9" ht="28.5" customHeight="1" x14ac:dyDescent="0.2">
      <c r="A8" s="139" t="s">
        <v>191</v>
      </c>
      <c r="B8" s="142"/>
      <c r="C8" s="142"/>
      <c r="D8" s="142"/>
      <c r="E8" s="142"/>
      <c r="F8" s="137" t="s">
        <v>190</v>
      </c>
      <c r="G8" s="141"/>
      <c r="H8" s="134"/>
      <c r="I8" s="39" t="s">
        <v>189</v>
      </c>
    </row>
    <row r="9" spans="1:9" x14ac:dyDescent="0.2">
      <c r="A9" s="39" t="s">
        <v>188</v>
      </c>
      <c r="B9" s="138"/>
      <c r="C9" s="134"/>
      <c r="D9" s="135"/>
      <c r="E9" s="135"/>
      <c r="F9" s="137" t="s">
        <v>187</v>
      </c>
      <c r="G9" s="140"/>
      <c r="H9" s="134" t="s">
        <v>211</v>
      </c>
      <c r="I9" s="39" t="s">
        <v>186</v>
      </c>
    </row>
    <row r="10" spans="1:9" ht="15.75" thickBot="1" x14ac:dyDescent="0.25">
      <c r="A10" s="139" t="s">
        <v>185</v>
      </c>
      <c r="B10" s="138"/>
      <c r="C10" s="134"/>
      <c r="D10" s="135"/>
      <c r="E10" s="135"/>
      <c r="F10" s="137" t="s">
        <v>184</v>
      </c>
      <c r="G10" s="136">
        <v>383</v>
      </c>
      <c r="H10" s="134"/>
      <c r="I10" s="39" t="s">
        <v>183</v>
      </c>
    </row>
    <row r="11" spans="1:9" x14ac:dyDescent="0.2">
      <c r="A11" s="135"/>
      <c r="B11" s="135"/>
      <c r="C11" s="135"/>
      <c r="D11" s="135"/>
      <c r="E11" s="135"/>
      <c r="F11" s="135"/>
      <c r="G11" s="135"/>
      <c r="H11" s="134"/>
      <c r="I11" s="39" t="s">
        <v>182</v>
      </c>
    </row>
    <row r="12" spans="1:9" s="39" customFormat="1" ht="12" customHeight="1" x14ac:dyDescent="0.2">
      <c r="A12" s="65"/>
      <c r="B12" s="64" t="s">
        <v>65</v>
      </c>
      <c r="C12" s="63" t="s">
        <v>64</v>
      </c>
      <c r="D12" s="62" t="s">
        <v>63</v>
      </c>
      <c r="E12" s="62" t="s">
        <v>62</v>
      </c>
      <c r="F12" s="49" t="s">
        <v>61</v>
      </c>
      <c r="G12" s="48"/>
      <c r="H12" s="134"/>
      <c r="I12" s="39" t="s">
        <v>181</v>
      </c>
    </row>
    <row r="13" spans="1:9" s="39" customFormat="1" ht="12" customHeight="1" x14ac:dyDescent="0.2">
      <c r="A13" s="61" t="s">
        <v>60</v>
      </c>
      <c r="B13" s="58" t="s">
        <v>59</v>
      </c>
      <c r="C13" s="60"/>
      <c r="D13" s="55" t="s">
        <v>58</v>
      </c>
      <c r="E13" s="55" t="s">
        <v>57</v>
      </c>
      <c r="F13" s="54" t="s">
        <v>56</v>
      </c>
      <c r="G13" s="53" t="s">
        <v>55</v>
      </c>
      <c r="H13" s="134" t="s">
        <v>218</v>
      </c>
      <c r="I13" s="39" t="s">
        <v>180</v>
      </c>
    </row>
    <row r="14" spans="1:9" s="39" customFormat="1" ht="12" customHeight="1" x14ac:dyDescent="0.2">
      <c r="A14" s="59"/>
      <c r="B14" s="58" t="s">
        <v>54</v>
      </c>
      <c r="C14" s="57"/>
      <c r="D14" s="56" t="s">
        <v>53</v>
      </c>
      <c r="E14" s="55" t="s">
        <v>52</v>
      </c>
      <c r="F14" s="54" t="s">
        <v>51</v>
      </c>
      <c r="G14" s="53"/>
      <c r="H14" s="134"/>
      <c r="I14" s="39" t="s">
        <v>179</v>
      </c>
    </row>
    <row r="15" spans="1:9" s="39" customFormat="1" ht="12" customHeight="1" thickBot="1" x14ac:dyDescent="0.25">
      <c r="A15" s="52">
        <v>1</v>
      </c>
      <c r="B15" s="51">
        <v>2</v>
      </c>
      <c r="C15" s="51">
        <v>3</v>
      </c>
      <c r="D15" s="50">
        <v>4</v>
      </c>
      <c r="E15" s="50">
        <v>5</v>
      </c>
      <c r="F15" s="49" t="s">
        <v>50</v>
      </c>
      <c r="G15" s="111" t="s">
        <v>49</v>
      </c>
      <c r="H15" s="134"/>
      <c r="I15" s="39" t="s">
        <v>178</v>
      </c>
    </row>
    <row r="16" spans="1:9" s="39" customFormat="1" ht="24" x14ac:dyDescent="0.2">
      <c r="A16" s="133" t="s">
        <v>177</v>
      </c>
      <c r="B16" s="46" t="s">
        <v>176</v>
      </c>
      <c r="C16" s="45" t="s">
        <v>161</v>
      </c>
      <c r="D16" s="132">
        <f>D17+D20+D23+D26+D30+D33+D41+D44</f>
        <v>2502966.2400000002</v>
      </c>
      <c r="E16" s="132">
        <f>E17+E20+E23+E26+E30+E33+E41+E44</f>
        <v>12493500</v>
      </c>
      <c r="F16" s="132">
        <f>F17+F20+F23+F26+F30+F33+F41+F44</f>
        <v>199859.44</v>
      </c>
      <c r="G16" s="131">
        <f>G17+G20+G23+G26+G30+G33+G41+G44</f>
        <v>15196325.68</v>
      </c>
    </row>
    <row r="17" spans="1:9" s="39" customFormat="1" ht="24" x14ac:dyDescent="0.2">
      <c r="A17" s="42" t="s">
        <v>234</v>
      </c>
      <c r="B17" s="37" t="s">
        <v>175</v>
      </c>
      <c r="C17" s="36" t="s">
        <v>174</v>
      </c>
      <c r="D17" s="76">
        <f>SUM(D18:D19)</f>
        <v>0</v>
      </c>
      <c r="E17" s="76">
        <f>SUM(E18:E19)</f>
        <v>0</v>
      </c>
      <c r="F17" s="76">
        <f>SUM(F18:F19)</f>
        <v>3643.44</v>
      </c>
      <c r="G17" s="75">
        <f>SUM(G18:G19)</f>
        <v>3643.44</v>
      </c>
    </row>
    <row r="18" spans="1:9" s="39" customFormat="1" ht="11.25" x14ac:dyDescent="0.2">
      <c r="A18" s="126" t="s">
        <v>317</v>
      </c>
      <c r="B18" s="125" t="s">
        <v>175</v>
      </c>
      <c r="C18" s="124" t="s">
        <v>316</v>
      </c>
      <c r="D18" s="130"/>
      <c r="E18" s="130"/>
      <c r="F18" s="72">
        <v>3643.44</v>
      </c>
      <c r="G18" s="71">
        <f>SUM(D18:F18)</f>
        <v>3643.44</v>
      </c>
    </row>
    <row r="19" spans="1:9" s="39" customFormat="1" ht="11.25" hidden="1" x14ac:dyDescent="0.2">
      <c r="A19" s="129"/>
      <c r="B19" s="125"/>
      <c r="C19" s="128"/>
      <c r="D19" s="130"/>
      <c r="E19" s="130"/>
      <c r="F19" s="127"/>
      <c r="G19" s="71"/>
    </row>
    <row r="20" spans="1:9" s="39" customFormat="1" ht="24" x14ac:dyDescent="0.2">
      <c r="A20" s="42" t="s">
        <v>235</v>
      </c>
      <c r="B20" s="37" t="s">
        <v>173</v>
      </c>
      <c r="C20" s="36" t="s">
        <v>172</v>
      </c>
      <c r="D20" s="76">
        <f>SUM(D21:D22)</f>
        <v>0</v>
      </c>
      <c r="E20" s="76">
        <f>SUM(E21:E22)</f>
        <v>12493500</v>
      </c>
      <c r="F20" s="76">
        <f>SUM(F21:F22)</f>
        <v>0</v>
      </c>
      <c r="G20" s="75">
        <f>SUM(G21:G22)</f>
        <v>12493500</v>
      </c>
    </row>
    <row r="21" spans="1:9" s="39" customFormat="1" ht="11.25" x14ac:dyDescent="0.2">
      <c r="A21" s="126" t="s">
        <v>314</v>
      </c>
      <c r="B21" s="125" t="s">
        <v>173</v>
      </c>
      <c r="C21" s="124" t="s">
        <v>315</v>
      </c>
      <c r="D21" s="130"/>
      <c r="E21" s="72">
        <v>12493500</v>
      </c>
      <c r="F21" s="72"/>
      <c r="G21" s="71">
        <f>SUM(D21:F21)</f>
        <v>12493500</v>
      </c>
    </row>
    <row r="22" spans="1:9" s="39" customFormat="1" ht="11.25" hidden="1" x14ac:dyDescent="0.2">
      <c r="A22" s="129"/>
      <c r="B22" s="125"/>
      <c r="C22" s="128"/>
      <c r="D22" s="130"/>
      <c r="E22" s="127"/>
      <c r="F22" s="127"/>
      <c r="G22" s="71"/>
    </row>
    <row r="23" spans="1:9" s="39" customFormat="1" ht="24" x14ac:dyDescent="0.2">
      <c r="A23" s="42" t="s">
        <v>236</v>
      </c>
      <c r="B23" s="37" t="s">
        <v>171</v>
      </c>
      <c r="C23" s="36" t="s">
        <v>170</v>
      </c>
      <c r="D23" s="76">
        <f>SUM(D24:D25)</f>
        <v>0</v>
      </c>
      <c r="E23" s="76">
        <f>SUM(E24:E25)</f>
        <v>0</v>
      </c>
      <c r="F23" s="76">
        <f>SUM(F24:F25)</f>
        <v>0</v>
      </c>
      <c r="G23" s="75">
        <f>SUM(G24:G25)</f>
        <v>0</v>
      </c>
    </row>
    <row r="24" spans="1:9" s="39" customFormat="1" ht="11.25" x14ac:dyDescent="0.2">
      <c r="A24" s="178"/>
      <c r="B24" s="179"/>
      <c r="C24" s="180"/>
      <c r="D24" s="182"/>
      <c r="E24" s="182"/>
      <c r="F24" s="177"/>
      <c r="G24" s="181">
        <f>SUM(D24:F24)</f>
        <v>0</v>
      </c>
      <c r="H24" s="176"/>
      <c r="I24" s="176"/>
    </row>
    <row r="25" spans="1:9" s="39" customFormat="1" ht="11.25" hidden="1" x14ac:dyDescent="0.2">
      <c r="A25" s="129"/>
      <c r="B25" s="125"/>
      <c r="C25" s="128"/>
      <c r="D25" s="130"/>
      <c r="E25" s="130"/>
      <c r="F25" s="127"/>
      <c r="G25" s="71"/>
    </row>
    <row r="26" spans="1:9" s="39" customFormat="1" ht="24" x14ac:dyDescent="0.2">
      <c r="A26" s="42" t="s">
        <v>237</v>
      </c>
      <c r="B26" s="37" t="s">
        <v>169</v>
      </c>
      <c r="C26" s="36" t="s">
        <v>158</v>
      </c>
      <c r="D26" s="76">
        <f>SUM(D27:D29)</f>
        <v>2502966.2400000002</v>
      </c>
      <c r="E26" s="76">
        <f>SUM(E27:E29)</f>
        <v>0</v>
      </c>
      <c r="F26" s="76">
        <f>SUM(F27:F29)</f>
        <v>196216</v>
      </c>
      <c r="G26" s="75">
        <f>SUM(G27:G29)</f>
        <v>2699182.24</v>
      </c>
    </row>
    <row r="27" spans="1:9" s="39" customFormat="1" ht="22.5" x14ac:dyDescent="0.2">
      <c r="A27" s="126" t="s">
        <v>310</v>
      </c>
      <c r="B27" s="125" t="s">
        <v>169</v>
      </c>
      <c r="C27" s="124" t="s">
        <v>311</v>
      </c>
      <c r="D27" s="72">
        <v>2502966.2400000002</v>
      </c>
      <c r="E27" s="130"/>
      <c r="F27" s="72"/>
      <c r="G27" s="71">
        <f>SUM(D27:F27)</f>
        <v>2502966.2400000002</v>
      </c>
    </row>
    <row r="28" spans="1:9" s="39" customFormat="1" ht="33.75" x14ac:dyDescent="0.2">
      <c r="A28" s="126" t="s">
        <v>312</v>
      </c>
      <c r="B28" s="125" t="s">
        <v>169</v>
      </c>
      <c r="C28" s="124" t="s">
        <v>313</v>
      </c>
      <c r="D28" s="72"/>
      <c r="E28" s="130"/>
      <c r="F28" s="72">
        <v>196216</v>
      </c>
      <c r="G28" s="71">
        <f>SUM(D28:F28)</f>
        <v>196216</v>
      </c>
    </row>
    <row r="29" spans="1:9" s="39" customFormat="1" ht="11.25" hidden="1" x14ac:dyDescent="0.2">
      <c r="A29" s="129"/>
      <c r="B29" s="125"/>
      <c r="C29" s="128"/>
      <c r="D29" s="127"/>
      <c r="E29" s="130"/>
      <c r="F29" s="127"/>
      <c r="G29" s="71"/>
    </row>
    <row r="30" spans="1:9" s="39" customFormat="1" ht="36" x14ac:dyDescent="0.2">
      <c r="A30" s="42" t="s">
        <v>259</v>
      </c>
      <c r="B30" s="37" t="s">
        <v>168</v>
      </c>
      <c r="C30" s="36" t="s">
        <v>156</v>
      </c>
      <c r="D30" s="76">
        <f>SUM(D31:D32)</f>
        <v>0</v>
      </c>
      <c r="E30" s="76">
        <f>SUM(E31:E32)</f>
        <v>0</v>
      </c>
      <c r="F30" s="76">
        <f>SUM(F31:F32)</f>
        <v>0</v>
      </c>
      <c r="G30" s="75">
        <f>SUM(G31:G32)</f>
        <v>0</v>
      </c>
    </row>
    <row r="31" spans="1:9" s="39" customFormat="1" ht="11.25" x14ac:dyDescent="0.2">
      <c r="A31" s="178"/>
      <c r="B31" s="179"/>
      <c r="C31" s="180"/>
      <c r="D31" s="177"/>
      <c r="E31" s="177"/>
      <c r="F31" s="177"/>
      <c r="G31" s="181">
        <f>SUM(D31:F31)</f>
        <v>0</v>
      </c>
      <c r="H31" s="176"/>
      <c r="I31" s="176"/>
    </row>
    <row r="32" spans="1:9" s="39" customFormat="1" ht="11.25" hidden="1" x14ac:dyDescent="0.2">
      <c r="A32" s="129"/>
      <c r="B32" s="125"/>
      <c r="C32" s="128"/>
      <c r="D32" s="127"/>
      <c r="E32" s="127"/>
      <c r="F32" s="127"/>
      <c r="G32" s="71"/>
    </row>
    <row r="33" spans="1:9" s="39" customFormat="1" ht="24" x14ac:dyDescent="0.2">
      <c r="A33" s="42" t="s">
        <v>238</v>
      </c>
      <c r="B33" s="37" t="s">
        <v>167</v>
      </c>
      <c r="C33" s="36" t="s">
        <v>155</v>
      </c>
      <c r="D33" s="76">
        <f>SUM(D34:D35)</f>
        <v>0</v>
      </c>
      <c r="E33" s="76">
        <f>SUM(E34:E35)</f>
        <v>0</v>
      </c>
      <c r="F33" s="76">
        <f>SUM(F34:F35)</f>
        <v>0</v>
      </c>
      <c r="G33" s="75">
        <f>SUM(G34:G35)</f>
        <v>0</v>
      </c>
    </row>
    <row r="34" spans="1:9" s="39" customFormat="1" ht="11.25" x14ac:dyDescent="0.2">
      <c r="A34" s="178"/>
      <c r="B34" s="179"/>
      <c r="C34" s="180"/>
      <c r="D34" s="177"/>
      <c r="E34" s="177"/>
      <c r="F34" s="177"/>
      <c r="G34" s="181">
        <f>SUM(D34:F34)</f>
        <v>0</v>
      </c>
      <c r="H34" s="176"/>
      <c r="I34" s="176"/>
    </row>
    <row r="35" spans="1:9" s="39" customFormat="1" ht="0.75" customHeight="1" thickBot="1" x14ac:dyDescent="0.25">
      <c r="A35" s="123"/>
      <c r="B35" s="122"/>
      <c r="C35" s="121"/>
      <c r="D35" s="120"/>
      <c r="E35" s="120"/>
      <c r="F35" s="120"/>
      <c r="G35" s="66"/>
    </row>
    <row r="36" spans="1:9" s="39" customFormat="1" ht="12.2" customHeight="1" x14ac:dyDescent="0.2">
      <c r="G36" s="39" t="s">
        <v>166</v>
      </c>
      <c r="I36" s="119" t="s">
        <v>165</v>
      </c>
    </row>
    <row r="37" spans="1:9" s="39" customFormat="1" ht="12.2" customHeight="1" x14ac:dyDescent="0.2">
      <c r="A37" s="65"/>
      <c r="B37" s="64" t="s">
        <v>65</v>
      </c>
      <c r="C37" s="63" t="s">
        <v>64</v>
      </c>
      <c r="D37" s="62" t="s">
        <v>63</v>
      </c>
      <c r="E37" s="62" t="s">
        <v>62</v>
      </c>
      <c r="F37" s="49" t="s">
        <v>61</v>
      </c>
      <c r="G37" s="48"/>
      <c r="I37" s="119" t="s">
        <v>164</v>
      </c>
    </row>
    <row r="38" spans="1:9" s="39" customFormat="1" ht="12.2" customHeight="1" x14ac:dyDescent="0.2">
      <c r="A38" s="61" t="s">
        <v>60</v>
      </c>
      <c r="B38" s="58" t="s">
        <v>59</v>
      </c>
      <c r="C38" s="60"/>
      <c r="D38" s="55" t="s">
        <v>58</v>
      </c>
      <c r="E38" s="55" t="s">
        <v>57</v>
      </c>
      <c r="F38" s="54" t="s">
        <v>56</v>
      </c>
      <c r="G38" s="53" t="s">
        <v>55</v>
      </c>
      <c r="I38" s="119" t="s">
        <v>163</v>
      </c>
    </row>
    <row r="39" spans="1:9" s="39" customFormat="1" ht="12.2" customHeight="1" x14ac:dyDescent="0.2">
      <c r="A39" s="59"/>
      <c r="B39" s="58" t="s">
        <v>54</v>
      </c>
      <c r="C39" s="57"/>
      <c r="D39" s="56" t="s">
        <v>53</v>
      </c>
      <c r="E39" s="55" t="s">
        <v>52</v>
      </c>
      <c r="F39" s="54" t="s">
        <v>51</v>
      </c>
      <c r="G39" s="53"/>
      <c r="I39" s="119" t="s">
        <v>162</v>
      </c>
    </row>
    <row r="40" spans="1:9" s="39" customFormat="1" ht="12.2" customHeight="1" thickBot="1" x14ac:dyDescent="0.25">
      <c r="A40" s="52">
        <v>1</v>
      </c>
      <c r="B40" s="51">
        <v>2</v>
      </c>
      <c r="C40" s="51">
        <v>3</v>
      </c>
      <c r="D40" s="50">
        <v>4</v>
      </c>
      <c r="E40" s="50">
        <v>5</v>
      </c>
      <c r="F40" s="49" t="s">
        <v>50</v>
      </c>
      <c r="G40" s="48" t="s">
        <v>49</v>
      </c>
    </row>
    <row r="41" spans="1:9" s="39" customFormat="1" ht="24" x14ac:dyDescent="0.2">
      <c r="A41" s="110" t="s">
        <v>239</v>
      </c>
      <c r="B41" s="46" t="s">
        <v>161</v>
      </c>
      <c r="C41" s="45" t="s">
        <v>160</v>
      </c>
      <c r="D41" s="109">
        <f>SUM(D42:D43)</f>
        <v>0</v>
      </c>
      <c r="E41" s="109">
        <f>SUM(E42:E43)</f>
        <v>0</v>
      </c>
      <c r="F41" s="109">
        <f>SUM(F42:F43)</f>
        <v>0</v>
      </c>
      <c r="G41" s="108">
        <f>SUM(G42:G43)</f>
        <v>0</v>
      </c>
    </row>
    <row r="42" spans="1:9" s="39" customFormat="1" ht="11.25" x14ac:dyDescent="0.2">
      <c r="A42" s="171"/>
      <c r="B42" s="172"/>
      <c r="C42" s="173"/>
      <c r="D42" s="174"/>
      <c r="E42" s="174"/>
      <c r="F42" s="174"/>
      <c r="G42" s="175">
        <f>SUM(D42:F42)</f>
        <v>0</v>
      </c>
      <c r="H42" s="176"/>
      <c r="I42" s="176"/>
    </row>
    <row r="43" spans="1:9" s="39" customFormat="1" ht="11.25" hidden="1" x14ac:dyDescent="0.2">
      <c r="A43" s="117"/>
      <c r="B43" s="98"/>
      <c r="C43" s="97"/>
      <c r="D43" s="96"/>
      <c r="E43" s="96"/>
      <c r="F43" s="96"/>
      <c r="G43" s="34"/>
    </row>
    <row r="44" spans="1:9" s="39" customFormat="1" ht="36" x14ac:dyDescent="0.2">
      <c r="A44" s="42" t="s">
        <v>240</v>
      </c>
      <c r="B44" s="37" t="s">
        <v>159</v>
      </c>
      <c r="C44" s="36" t="s">
        <v>153</v>
      </c>
      <c r="D44" s="41">
        <f>SUM(D45:D46)</f>
        <v>0</v>
      </c>
      <c r="E44" s="41">
        <f>SUM(E45:E46)</f>
        <v>0</v>
      </c>
      <c r="F44" s="41">
        <f>SUM(F45:F46)</f>
        <v>0</v>
      </c>
      <c r="G44" s="40">
        <f>SUM(G45:G46)</f>
        <v>0</v>
      </c>
    </row>
    <row r="45" spans="1:9" s="39" customFormat="1" ht="11.25" x14ac:dyDescent="0.2">
      <c r="A45" s="171"/>
      <c r="B45" s="172"/>
      <c r="C45" s="173"/>
      <c r="D45" s="174"/>
      <c r="E45" s="174"/>
      <c r="F45" s="174"/>
      <c r="G45" s="175">
        <f>SUM(D45:F45)</f>
        <v>0</v>
      </c>
      <c r="H45" s="176"/>
      <c r="I45" s="176"/>
    </row>
    <row r="46" spans="1:9" s="39" customFormat="1" ht="11.25" hidden="1" x14ac:dyDescent="0.2">
      <c r="A46" s="117"/>
      <c r="B46" s="98"/>
      <c r="C46" s="97"/>
      <c r="D46" s="96"/>
      <c r="E46" s="96"/>
      <c r="F46" s="96"/>
      <c r="G46" s="34"/>
    </row>
    <row r="47" spans="1:9" s="39" customFormat="1" ht="24" x14ac:dyDescent="0.2">
      <c r="A47" s="118" t="s">
        <v>241</v>
      </c>
      <c r="B47" s="37" t="s">
        <v>158</v>
      </c>
      <c r="C47" s="36" t="s">
        <v>157</v>
      </c>
      <c r="D47" s="104">
        <f>D48+D53+D60+D63+D66+D69+D72+D76+D84</f>
        <v>2408046.1</v>
      </c>
      <c r="E47" s="104">
        <f>E48+E53+E60+E63+E66+E69+E72+E76+E84</f>
        <v>13662326.51</v>
      </c>
      <c r="F47" s="104">
        <f>F48+F53+F60+F63+F66+F69+F72+F76+F84</f>
        <v>203161.75999999998</v>
      </c>
      <c r="G47" s="103">
        <f>G48+G53+G60+G63+G66+G69+G72+G76+G84</f>
        <v>16273534.369999999</v>
      </c>
    </row>
    <row r="48" spans="1:9" s="39" customFormat="1" ht="24" x14ac:dyDescent="0.2">
      <c r="A48" s="42" t="s">
        <v>232</v>
      </c>
      <c r="B48" s="37" t="s">
        <v>156</v>
      </c>
      <c r="C48" s="36" t="s">
        <v>152</v>
      </c>
      <c r="D48" s="41">
        <f>SUM(D49:D52)</f>
        <v>1043595.1299999999</v>
      </c>
      <c r="E48" s="41">
        <f>SUM(E49:E52)</f>
        <v>10827586.09</v>
      </c>
      <c r="F48" s="41">
        <f>SUM(F49:F52)</f>
        <v>0</v>
      </c>
      <c r="G48" s="40">
        <f>SUM(G49:G52)</f>
        <v>11871181.220000001</v>
      </c>
    </row>
    <row r="49" spans="1:9" s="39" customFormat="1" ht="11.25" x14ac:dyDescent="0.2">
      <c r="A49" s="99" t="s">
        <v>304</v>
      </c>
      <c r="B49" s="98" t="s">
        <v>156</v>
      </c>
      <c r="C49" s="100" t="s">
        <v>305</v>
      </c>
      <c r="D49" s="35">
        <v>800479.57</v>
      </c>
      <c r="E49" s="35">
        <v>8329663.4900000002</v>
      </c>
      <c r="F49" s="35"/>
      <c r="G49" s="34">
        <f>SUM(D49:F49)</f>
        <v>9130143.0600000005</v>
      </c>
    </row>
    <row r="50" spans="1:9" s="39" customFormat="1" ht="11.25" x14ac:dyDescent="0.2">
      <c r="A50" s="99" t="s">
        <v>307</v>
      </c>
      <c r="B50" s="98" t="s">
        <v>156</v>
      </c>
      <c r="C50" s="100" t="s">
        <v>306</v>
      </c>
      <c r="D50" s="35"/>
      <c r="E50" s="35">
        <v>6000</v>
      </c>
      <c r="F50" s="35"/>
      <c r="G50" s="34">
        <f>SUM(D50:F50)</f>
        <v>6000</v>
      </c>
    </row>
    <row r="51" spans="1:9" s="39" customFormat="1" ht="11.25" x14ac:dyDescent="0.2">
      <c r="A51" s="99" t="s">
        <v>308</v>
      </c>
      <c r="B51" s="98" t="s">
        <v>156</v>
      </c>
      <c r="C51" s="100" t="s">
        <v>309</v>
      </c>
      <c r="D51" s="35">
        <v>243115.56</v>
      </c>
      <c r="E51" s="35">
        <v>2491922.6</v>
      </c>
      <c r="F51" s="35"/>
      <c r="G51" s="34">
        <f>SUM(D51:F51)</f>
        <v>2735038.16</v>
      </c>
    </row>
    <row r="52" spans="1:9" s="39" customFormat="1" ht="12.2" hidden="1" customHeight="1" x14ac:dyDescent="0.2">
      <c r="A52" s="117"/>
      <c r="B52" s="98"/>
      <c r="C52" s="97"/>
      <c r="D52" s="96"/>
      <c r="E52" s="96"/>
      <c r="F52" s="96"/>
      <c r="G52" s="34"/>
    </row>
    <row r="53" spans="1:9" s="39" customFormat="1" ht="24" x14ac:dyDescent="0.2">
      <c r="A53" s="42" t="s">
        <v>233</v>
      </c>
      <c r="B53" s="37" t="s">
        <v>155</v>
      </c>
      <c r="C53" s="36" t="s">
        <v>154</v>
      </c>
      <c r="D53" s="41">
        <f>SUM(D54:D59)</f>
        <v>174712.56</v>
      </c>
      <c r="E53" s="41">
        <f>SUM(E54:E59)</f>
        <v>1675881.13</v>
      </c>
      <c r="F53" s="41">
        <f>SUM(F54:F59)</f>
        <v>0</v>
      </c>
      <c r="G53" s="40">
        <f>SUM(G54:G59)</f>
        <v>1850593.6899999997</v>
      </c>
    </row>
    <row r="54" spans="1:9" s="39" customFormat="1" ht="11.25" x14ac:dyDescent="0.2">
      <c r="A54" s="99" t="s">
        <v>295</v>
      </c>
      <c r="B54" s="98" t="s">
        <v>155</v>
      </c>
      <c r="C54" s="100" t="s">
        <v>294</v>
      </c>
      <c r="D54" s="35">
        <v>12000</v>
      </c>
      <c r="E54" s="35">
        <v>151194.71</v>
      </c>
      <c r="F54" s="35"/>
      <c r="G54" s="34">
        <f>SUM(D54:F54)</f>
        <v>163194.71</v>
      </c>
    </row>
    <row r="55" spans="1:9" s="39" customFormat="1" ht="11.25" x14ac:dyDescent="0.2">
      <c r="A55" s="99" t="s">
        <v>297</v>
      </c>
      <c r="B55" s="98" t="s">
        <v>155</v>
      </c>
      <c r="C55" s="100" t="s">
        <v>296</v>
      </c>
      <c r="D55" s="35"/>
      <c r="E55" s="35">
        <v>956726.53</v>
      </c>
      <c r="F55" s="35"/>
      <c r="G55" s="34">
        <f>SUM(D55:F55)</f>
        <v>956726.53</v>
      </c>
    </row>
    <row r="56" spans="1:9" s="39" customFormat="1" ht="11.25" x14ac:dyDescent="0.2">
      <c r="A56" s="99" t="s">
        <v>299</v>
      </c>
      <c r="B56" s="98" t="s">
        <v>155</v>
      </c>
      <c r="C56" s="100" t="s">
        <v>298</v>
      </c>
      <c r="D56" s="35">
        <v>90489.919999999998</v>
      </c>
      <c r="E56" s="35">
        <v>183076.43</v>
      </c>
      <c r="F56" s="35"/>
      <c r="G56" s="34">
        <f>SUM(D56:F56)</f>
        <v>273566.34999999998</v>
      </c>
    </row>
    <row r="57" spans="1:9" s="39" customFormat="1" ht="11.25" x14ac:dyDescent="0.2">
      <c r="A57" s="99" t="s">
        <v>300</v>
      </c>
      <c r="B57" s="98" t="s">
        <v>155</v>
      </c>
      <c r="C57" s="100" t="s">
        <v>301</v>
      </c>
      <c r="D57" s="35">
        <v>70909</v>
      </c>
      <c r="E57" s="35">
        <v>384883.46</v>
      </c>
      <c r="F57" s="35"/>
      <c r="G57" s="34">
        <f>SUM(D57:F57)</f>
        <v>455792.46</v>
      </c>
    </row>
    <row r="58" spans="1:9" s="39" customFormat="1" ht="11.25" x14ac:dyDescent="0.2">
      <c r="A58" s="99" t="s">
        <v>303</v>
      </c>
      <c r="B58" s="98" t="s">
        <v>155</v>
      </c>
      <c r="C58" s="100" t="s">
        <v>302</v>
      </c>
      <c r="D58" s="35">
        <v>1313.64</v>
      </c>
      <c r="E58" s="35"/>
      <c r="F58" s="35"/>
      <c r="G58" s="34">
        <f>SUM(D58:F58)</f>
        <v>1313.64</v>
      </c>
    </row>
    <row r="59" spans="1:9" s="39" customFormat="1" ht="12.2" hidden="1" customHeight="1" x14ac:dyDescent="0.2">
      <c r="A59" s="117"/>
      <c r="B59" s="98"/>
      <c r="C59" s="97"/>
      <c r="D59" s="96"/>
      <c r="E59" s="96"/>
      <c r="F59" s="96"/>
      <c r="G59" s="34"/>
    </row>
    <row r="60" spans="1:9" s="39" customFormat="1" ht="24" x14ac:dyDescent="0.2">
      <c r="A60" s="42" t="s">
        <v>242</v>
      </c>
      <c r="B60" s="37" t="s">
        <v>153</v>
      </c>
      <c r="C60" s="36" t="s">
        <v>151</v>
      </c>
      <c r="D60" s="41">
        <f>SUM(D61:D62)</f>
        <v>0</v>
      </c>
      <c r="E60" s="41">
        <f>SUM(E61:E62)</f>
        <v>0</v>
      </c>
      <c r="F60" s="41">
        <f>SUM(F61:F62)</f>
        <v>0</v>
      </c>
      <c r="G60" s="40">
        <f>SUM(G61:G62)</f>
        <v>0</v>
      </c>
    </row>
    <row r="61" spans="1:9" s="39" customFormat="1" ht="11.25" x14ac:dyDescent="0.2">
      <c r="A61" s="171"/>
      <c r="B61" s="172"/>
      <c r="C61" s="173"/>
      <c r="D61" s="177"/>
      <c r="E61" s="174"/>
      <c r="F61" s="174"/>
      <c r="G61" s="175">
        <f>SUM(D61:F61)</f>
        <v>0</v>
      </c>
      <c r="H61" s="176"/>
      <c r="I61" s="176"/>
    </row>
    <row r="62" spans="1:9" s="39" customFormat="1" ht="11.25" hidden="1" x14ac:dyDescent="0.2">
      <c r="A62" s="117"/>
      <c r="B62" s="98"/>
      <c r="C62" s="97"/>
      <c r="D62" s="96"/>
      <c r="E62" s="96"/>
      <c r="F62" s="96"/>
      <c r="G62" s="34"/>
    </row>
    <row r="63" spans="1:9" s="39" customFormat="1" ht="24" x14ac:dyDescent="0.2">
      <c r="A63" s="42" t="s">
        <v>243</v>
      </c>
      <c r="B63" s="37" t="s">
        <v>152</v>
      </c>
      <c r="C63" s="36" t="s">
        <v>150</v>
      </c>
      <c r="D63" s="41">
        <f>SUM(D64:D65)</f>
        <v>0</v>
      </c>
      <c r="E63" s="41">
        <f>SUM(E64:E65)</f>
        <v>0</v>
      </c>
      <c r="F63" s="41">
        <f>SUM(F64:F65)</f>
        <v>0</v>
      </c>
      <c r="G63" s="40">
        <f>SUM(G64:G65)</f>
        <v>0</v>
      </c>
    </row>
    <row r="64" spans="1:9" s="39" customFormat="1" ht="11.25" x14ac:dyDescent="0.2">
      <c r="A64" s="171"/>
      <c r="B64" s="172"/>
      <c r="C64" s="173"/>
      <c r="D64" s="174"/>
      <c r="E64" s="174"/>
      <c r="F64" s="174"/>
      <c r="G64" s="175">
        <f>SUM(D64:F64)</f>
        <v>0</v>
      </c>
      <c r="H64" s="176"/>
      <c r="I64" s="176"/>
    </row>
    <row r="65" spans="1:9" s="39" customFormat="1" ht="11.25" hidden="1" x14ac:dyDescent="0.2">
      <c r="A65" s="117"/>
      <c r="B65" s="98"/>
      <c r="C65" s="97"/>
      <c r="D65" s="96"/>
      <c r="E65" s="96"/>
      <c r="F65" s="96"/>
      <c r="G65" s="34"/>
    </row>
    <row r="66" spans="1:9" s="39" customFormat="1" ht="24" x14ac:dyDescent="0.2">
      <c r="A66" s="42" t="s">
        <v>244</v>
      </c>
      <c r="B66" s="37" t="s">
        <v>151</v>
      </c>
      <c r="C66" s="36" t="s">
        <v>149</v>
      </c>
      <c r="D66" s="41">
        <f>SUM(D67:D68)</f>
        <v>0</v>
      </c>
      <c r="E66" s="41">
        <f>SUM(E67:E68)</f>
        <v>0</v>
      </c>
      <c r="F66" s="41">
        <f>SUM(F67:F68)</f>
        <v>0</v>
      </c>
      <c r="G66" s="40">
        <f>SUM(G67:G68)</f>
        <v>0</v>
      </c>
    </row>
    <row r="67" spans="1:9" s="39" customFormat="1" ht="11.25" x14ac:dyDescent="0.2">
      <c r="A67" s="171"/>
      <c r="B67" s="172"/>
      <c r="C67" s="173"/>
      <c r="D67" s="174"/>
      <c r="E67" s="174"/>
      <c r="F67" s="174"/>
      <c r="G67" s="175">
        <f>SUM(D67:F67)</f>
        <v>0</v>
      </c>
      <c r="H67" s="176"/>
      <c r="I67" s="176"/>
    </row>
    <row r="68" spans="1:9" s="39" customFormat="1" ht="11.25" hidden="1" x14ac:dyDescent="0.2">
      <c r="A68" s="117"/>
      <c r="B68" s="98"/>
      <c r="C68" s="97"/>
      <c r="D68" s="96"/>
      <c r="E68" s="96"/>
      <c r="F68" s="96"/>
      <c r="G68" s="34"/>
    </row>
    <row r="69" spans="1:9" s="39" customFormat="1" ht="24" x14ac:dyDescent="0.2">
      <c r="A69" s="42" t="s">
        <v>245</v>
      </c>
      <c r="B69" s="37" t="s">
        <v>150</v>
      </c>
      <c r="C69" s="36" t="s">
        <v>148</v>
      </c>
      <c r="D69" s="41">
        <f>SUM(D70:D71)</f>
        <v>3603.57</v>
      </c>
      <c r="E69" s="41">
        <f>SUM(E70:E71)</f>
        <v>48672.3</v>
      </c>
      <c r="F69" s="41">
        <f>SUM(F70:F71)</f>
        <v>0</v>
      </c>
      <c r="G69" s="41">
        <f>SUM(G70:G71)</f>
        <v>52275.87</v>
      </c>
    </row>
    <row r="70" spans="1:9" s="39" customFormat="1" ht="11.25" x14ac:dyDescent="0.2">
      <c r="A70" s="99" t="s">
        <v>292</v>
      </c>
      <c r="B70" s="98" t="s">
        <v>150</v>
      </c>
      <c r="C70" s="100" t="s">
        <v>293</v>
      </c>
      <c r="D70" s="35">
        <v>3603.57</v>
      </c>
      <c r="E70" s="35">
        <v>48672.3</v>
      </c>
      <c r="F70" s="35"/>
      <c r="G70" s="34">
        <f>SUM(D70:F70)</f>
        <v>52275.87</v>
      </c>
    </row>
    <row r="71" spans="1:9" s="39" customFormat="1" ht="11.25" hidden="1" x14ac:dyDescent="0.2">
      <c r="A71" s="117"/>
      <c r="B71" s="98"/>
      <c r="C71" s="97"/>
      <c r="D71" s="96"/>
      <c r="E71" s="96"/>
      <c r="F71" s="96"/>
      <c r="G71" s="34"/>
    </row>
    <row r="72" spans="1:9" s="39" customFormat="1" ht="24" x14ac:dyDescent="0.2">
      <c r="A72" s="42" t="s">
        <v>246</v>
      </c>
      <c r="B72" s="37" t="s">
        <v>149</v>
      </c>
      <c r="C72" s="36" t="s">
        <v>145</v>
      </c>
      <c r="D72" s="41">
        <f>SUM(D73:D75)</f>
        <v>1172073.3999999999</v>
      </c>
      <c r="E72" s="41">
        <f>SUM(E73:E75)</f>
        <v>1043058.99</v>
      </c>
      <c r="F72" s="41">
        <f>SUM(F73:F75)</f>
        <v>202384.02</v>
      </c>
      <c r="G72" s="40">
        <f>SUM(G73:G75)</f>
        <v>2417516.41</v>
      </c>
    </row>
    <row r="73" spans="1:9" s="39" customFormat="1" ht="11.25" x14ac:dyDescent="0.2">
      <c r="A73" s="99" t="s">
        <v>288</v>
      </c>
      <c r="B73" s="98" t="s">
        <v>149</v>
      </c>
      <c r="C73" s="100" t="s">
        <v>289</v>
      </c>
      <c r="D73" s="35"/>
      <c r="E73" s="35">
        <v>856597.37</v>
      </c>
      <c r="F73" s="35"/>
      <c r="G73" s="34">
        <f>SUM(D73:F73)</f>
        <v>856597.37</v>
      </c>
    </row>
    <row r="74" spans="1:9" s="39" customFormat="1" ht="11.25" x14ac:dyDescent="0.2">
      <c r="A74" s="99" t="s">
        <v>290</v>
      </c>
      <c r="B74" s="98" t="s">
        <v>149</v>
      </c>
      <c r="C74" s="100" t="s">
        <v>291</v>
      </c>
      <c r="D74" s="35">
        <v>1172073.3999999999</v>
      </c>
      <c r="E74" s="35">
        <v>186461.62</v>
      </c>
      <c r="F74" s="35">
        <v>202384.02</v>
      </c>
      <c r="G74" s="34">
        <f>SUM(D74:F74)</f>
        <v>1560919.04</v>
      </c>
    </row>
    <row r="75" spans="1:9" s="39" customFormat="1" ht="12.2" hidden="1" customHeight="1" x14ac:dyDescent="0.2">
      <c r="A75" s="117"/>
      <c r="B75" s="98"/>
      <c r="C75" s="97"/>
      <c r="D75" s="96"/>
      <c r="E75" s="96"/>
      <c r="F75" s="96"/>
      <c r="G75" s="34"/>
    </row>
    <row r="76" spans="1:9" s="39" customFormat="1" ht="36" x14ac:dyDescent="0.2">
      <c r="A76" s="42" t="s">
        <v>247</v>
      </c>
      <c r="B76" s="37" t="s">
        <v>148</v>
      </c>
      <c r="C76" s="36" t="s">
        <v>147</v>
      </c>
      <c r="D76" s="41">
        <f>SUM(D77:D78)</f>
        <v>0</v>
      </c>
      <c r="E76" s="41">
        <f>SUM(E77:E78)</f>
        <v>0</v>
      </c>
      <c r="F76" s="41">
        <f>SUM(F77:F78)</f>
        <v>0</v>
      </c>
      <c r="G76" s="40">
        <f>SUM(G77:G78)</f>
        <v>0</v>
      </c>
    </row>
    <row r="77" spans="1:9" s="39" customFormat="1" ht="11.25" x14ac:dyDescent="0.2">
      <c r="A77" s="171"/>
      <c r="B77" s="172"/>
      <c r="C77" s="173"/>
      <c r="D77" s="174"/>
      <c r="E77" s="174"/>
      <c r="F77" s="174"/>
      <c r="G77" s="175">
        <f>SUM(D77:F77)</f>
        <v>0</v>
      </c>
      <c r="H77" s="176"/>
      <c r="I77" s="176"/>
    </row>
    <row r="78" spans="1:9" s="39" customFormat="1" ht="0.75" customHeight="1" thickBot="1" x14ac:dyDescent="0.25">
      <c r="A78" s="117"/>
      <c r="B78" s="116"/>
      <c r="C78" s="115"/>
      <c r="D78" s="114"/>
      <c r="E78" s="114"/>
      <c r="F78" s="114"/>
      <c r="G78" s="29"/>
    </row>
    <row r="79" spans="1:9" s="39" customFormat="1" ht="12.2" customHeight="1" x14ac:dyDescent="0.2">
      <c r="G79" s="39" t="s">
        <v>146</v>
      </c>
    </row>
    <row r="80" spans="1:9" s="39" customFormat="1" ht="12.2" customHeight="1" x14ac:dyDescent="0.2">
      <c r="A80" s="91"/>
      <c r="B80" s="64" t="s">
        <v>65</v>
      </c>
      <c r="C80" s="63" t="s">
        <v>64</v>
      </c>
      <c r="D80" s="62" t="s">
        <v>63</v>
      </c>
      <c r="E80" s="62" t="s">
        <v>62</v>
      </c>
      <c r="F80" s="49" t="s">
        <v>61</v>
      </c>
      <c r="G80" s="48"/>
    </row>
    <row r="81" spans="1:7" s="39" customFormat="1" ht="12.2" customHeight="1" x14ac:dyDescent="0.2">
      <c r="A81" s="58" t="s">
        <v>60</v>
      </c>
      <c r="B81" s="58" t="s">
        <v>59</v>
      </c>
      <c r="C81" s="60"/>
      <c r="D81" s="55" t="s">
        <v>58</v>
      </c>
      <c r="E81" s="55" t="s">
        <v>57</v>
      </c>
      <c r="F81" s="54" t="s">
        <v>56</v>
      </c>
      <c r="G81" s="53" t="s">
        <v>55</v>
      </c>
    </row>
    <row r="82" spans="1:7" s="39" customFormat="1" ht="12.2" customHeight="1" x14ac:dyDescent="0.2">
      <c r="A82" s="90"/>
      <c r="B82" s="89" t="s">
        <v>54</v>
      </c>
      <c r="C82" s="57"/>
      <c r="D82" s="56" t="s">
        <v>53</v>
      </c>
      <c r="E82" s="56" t="s">
        <v>52</v>
      </c>
      <c r="F82" s="88" t="s">
        <v>51</v>
      </c>
      <c r="G82" s="53"/>
    </row>
    <row r="83" spans="1:7" s="39" customFormat="1" ht="12.2" customHeight="1" thickBot="1" x14ac:dyDescent="0.25">
      <c r="A83" s="52">
        <v>1</v>
      </c>
      <c r="B83" s="87">
        <v>2</v>
      </c>
      <c r="C83" s="87">
        <v>3</v>
      </c>
      <c r="D83" s="113">
        <v>4</v>
      </c>
      <c r="E83" s="113">
        <v>5</v>
      </c>
      <c r="F83" s="112" t="s">
        <v>50</v>
      </c>
      <c r="G83" s="111" t="s">
        <v>49</v>
      </c>
    </row>
    <row r="84" spans="1:7" s="39" customFormat="1" ht="24" x14ac:dyDescent="0.2">
      <c r="A84" s="110" t="s">
        <v>260</v>
      </c>
      <c r="B84" s="46" t="s">
        <v>145</v>
      </c>
      <c r="C84" s="45" t="s">
        <v>144</v>
      </c>
      <c r="D84" s="109">
        <f>SUM(D85:D88)</f>
        <v>14061.44</v>
      </c>
      <c r="E84" s="109">
        <f>SUM(E85:E88)</f>
        <v>67128</v>
      </c>
      <c r="F84" s="109">
        <f>SUM(F85:F88)</f>
        <v>777.74</v>
      </c>
      <c r="G84" s="108">
        <f>SUM(G85:G88)</f>
        <v>81967.180000000008</v>
      </c>
    </row>
    <row r="85" spans="1:7" s="39" customFormat="1" ht="11.25" x14ac:dyDescent="0.2">
      <c r="A85" s="99" t="s">
        <v>282</v>
      </c>
      <c r="B85" s="98" t="s">
        <v>145</v>
      </c>
      <c r="C85" s="100" t="s">
        <v>283</v>
      </c>
      <c r="D85" s="35">
        <v>14061.44</v>
      </c>
      <c r="E85" s="35">
        <v>67128</v>
      </c>
      <c r="F85" s="35"/>
      <c r="G85" s="34">
        <f>SUM(D85:F85)</f>
        <v>81189.440000000002</v>
      </c>
    </row>
    <row r="86" spans="1:7" s="39" customFormat="1" ht="22.5" x14ac:dyDescent="0.2">
      <c r="A86" s="99" t="s">
        <v>285</v>
      </c>
      <c r="B86" s="98" t="s">
        <v>145</v>
      </c>
      <c r="C86" s="100" t="s">
        <v>284</v>
      </c>
      <c r="D86" s="35"/>
      <c r="E86" s="35"/>
      <c r="F86" s="35">
        <v>607.57000000000005</v>
      </c>
      <c r="G86" s="34">
        <f>SUM(D86:F86)</f>
        <v>607.57000000000005</v>
      </c>
    </row>
    <row r="87" spans="1:7" s="39" customFormat="1" ht="22.5" x14ac:dyDescent="0.2">
      <c r="A87" s="99" t="s">
        <v>286</v>
      </c>
      <c r="B87" s="98" t="s">
        <v>145</v>
      </c>
      <c r="C87" s="100" t="s">
        <v>287</v>
      </c>
      <c r="D87" s="35"/>
      <c r="E87" s="35"/>
      <c r="F87" s="35">
        <v>170.17</v>
      </c>
      <c r="G87" s="34">
        <f>SUM(D87:F87)</f>
        <v>170.17</v>
      </c>
    </row>
    <row r="88" spans="1:7" s="39" customFormat="1" ht="12.2" hidden="1" customHeight="1" x14ac:dyDescent="0.2">
      <c r="A88" s="99"/>
      <c r="B88" s="98"/>
      <c r="C88" s="97"/>
      <c r="D88" s="96"/>
      <c r="E88" s="96"/>
      <c r="F88" s="96"/>
      <c r="G88" s="34"/>
    </row>
    <row r="89" spans="1:7" s="39" customFormat="1" ht="11.25" x14ac:dyDescent="0.2">
      <c r="A89" s="105" t="s">
        <v>248</v>
      </c>
      <c r="B89" s="37" t="s">
        <v>143</v>
      </c>
      <c r="C89" s="36"/>
      <c r="D89" s="41">
        <f>D92+D129</f>
        <v>94920.140000000058</v>
      </c>
      <c r="E89" s="41">
        <f>E92+E129</f>
        <v>-1168826.5099999998</v>
      </c>
      <c r="F89" s="41">
        <f>F92+F129</f>
        <v>-4030.320000000007</v>
      </c>
      <c r="G89" s="40">
        <f>G92+G129</f>
        <v>-1077936.69</v>
      </c>
    </row>
    <row r="90" spans="1:7" s="39" customFormat="1" ht="12" x14ac:dyDescent="0.2">
      <c r="A90" s="42" t="s">
        <v>249</v>
      </c>
      <c r="B90" s="37" t="s">
        <v>142</v>
      </c>
      <c r="C90" s="36"/>
      <c r="D90" s="107">
        <f>D16-D47</f>
        <v>94920.14000000013</v>
      </c>
      <c r="E90" s="107">
        <f>E16-E47</f>
        <v>-1168826.5099999998</v>
      </c>
      <c r="F90" s="107">
        <f>F16-F47</f>
        <v>-3302.3199999999779</v>
      </c>
      <c r="G90" s="106">
        <f>G16-G47</f>
        <v>-1077208.6899999995</v>
      </c>
    </row>
    <row r="91" spans="1:7" s="39" customFormat="1" ht="12" x14ac:dyDescent="0.2">
      <c r="A91" s="42" t="s">
        <v>250</v>
      </c>
      <c r="B91" s="37" t="s">
        <v>141</v>
      </c>
      <c r="C91" s="36"/>
      <c r="D91" s="35"/>
      <c r="E91" s="35"/>
      <c r="F91" s="35">
        <v>728</v>
      </c>
      <c r="G91" s="34">
        <f>SUM(D91:F91)</f>
        <v>728</v>
      </c>
    </row>
    <row r="92" spans="1:7" s="39" customFormat="1" ht="22.5" x14ac:dyDescent="0.2">
      <c r="A92" s="105" t="s">
        <v>251</v>
      </c>
      <c r="B92" s="37" t="s">
        <v>139</v>
      </c>
      <c r="C92" s="36"/>
      <c r="D92" s="104">
        <f>D93+D96+D99+D102+D117+D120+D128</f>
        <v>148464.20000000013</v>
      </c>
      <c r="E92" s="104">
        <f>E93+E96+E99+E102+E117+E120+E128</f>
        <v>-479895.20999999996</v>
      </c>
      <c r="F92" s="104">
        <f>F93+F96+F99+F102+F117+F120+F128</f>
        <v>-4030.320000000007</v>
      </c>
      <c r="G92" s="103">
        <f>G93+G96+G99+G102+G117+G120+G128</f>
        <v>-335461.33</v>
      </c>
    </row>
    <row r="93" spans="1:7" s="39" customFormat="1" ht="12" x14ac:dyDescent="0.2">
      <c r="A93" s="42" t="s">
        <v>252</v>
      </c>
      <c r="B93" s="37" t="s">
        <v>133</v>
      </c>
      <c r="C93" s="36"/>
      <c r="D93" s="41">
        <f>D94-D95</f>
        <v>0</v>
      </c>
      <c r="E93" s="41">
        <f>E94-E95</f>
        <v>-495511.68</v>
      </c>
      <c r="F93" s="41">
        <f>F94-F95</f>
        <v>0</v>
      </c>
      <c r="G93" s="40">
        <f>G94-G95</f>
        <v>-495511.68000000005</v>
      </c>
    </row>
    <row r="94" spans="1:7" s="39" customFormat="1" ht="22.5" x14ac:dyDescent="0.2">
      <c r="A94" s="38" t="s">
        <v>253</v>
      </c>
      <c r="B94" s="37" t="s">
        <v>140</v>
      </c>
      <c r="C94" s="36" t="s">
        <v>139</v>
      </c>
      <c r="D94" s="35">
        <v>16955.169999999998</v>
      </c>
      <c r="E94" s="35">
        <v>361085.69</v>
      </c>
      <c r="F94" s="35"/>
      <c r="G94" s="34">
        <f>SUM(D94:F94)</f>
        <v>378040.86</v>
      </c>
    </row>
    <row r="95" spans="1:7" s="39" customFormat="1" ht="11.25" x14ac:dyDescent="0.2">
      <c r="A95" s="38" t="s">
        <v>138</v>
      </c>
      <c r="B95" s="37" t="s">
        <v>137</v>
      </c>
      <c r="C95" s="36" t="s">
        <v>136</v>
      </c>
      <c r="D95" s="35">
        <v>16955.169999999998</v>
      </c>
      <c r="E95" s="35">
        <v>856597.37</v>
      </c>
      <c r="F95" s="35"/>
      <c r="G95" s="34">
        <f>SUM(D95:F95)</f>
        <v>873552.54</v>
      </c>
    </row>
    <row r="96" spans="1:7" s="39" customFormat="1" ht="12" x14ac:dyDescent="0.2">
      <c r="A96" s="42" t="s">
        <v>135</v>
      </c>
      <c r="B96" s="37" t="s">
        <v>127</v>
      </c>
      <c r="C96" s="36"/>
      <c r="D96" s="41">
        <f>D97-D98</f>
        <v>0</v>
      </c>
      <c r="E96" s="41">
        <f>E97-E98</f>
        <v>0</v>
      </c>
      <c r="F96" s="41">
        <f>F97-F98</f>
        <v>0</v>
      </c>
      <c r="G96" s="40">
        <f>G97-G98</f>
        <v>0</v>
      </c>
    </row>
    <row r="97" spans="1:7" s="39" customFormat="1" ht="22.5" x14ac:dyDescent="0.2">
      <c r="A97" s="38" t="s">
        <v>254</v>
      </c>
      <c r="B97" s="37" t="s">
        <v>134</v>
      </c>
      <c r="C97" s="36" t="s">
        <v>133</v>
      </c>
      <c r="D97" s="35"/>
      <c r="E97" s="35"/>
      <c r="F97" s="35"/>
      <c r="G97" s="34">
        <f>SUM(D97:F97)</f>
        <v>0</v>
      </c>
    </row>
    <row r="98" spans="1:7" s="39" customFormat="1" ht="11.25" x14ac:dyDescent="0.2">
      <c r="A98" s="38" t="s">
        <v>132</v>
      </c>
      <c r="B98" s="37" t="s">
        <v>131</v>
      </c>
      <c r="C98" s="36" t="s">
        <v>130</v>
      </c>
      <c r="D98" s="35"/>
      <c r="E98" s="35"/>
      <c r="F98" s="35"/>
      <c r="G98" s="34">
        <f>SUM(D98:F98)</f>
        <v>0</v>
      </c>
    </row>
    <row r="99" spans="1:7" s="39" customFormat="1" ht="12" x14ac:dyDescent="0.2">
      <c r="A99" s="42" t="s">
        <v>129</v>
      </c>
      <c r="B99" s="37" t="s">
        <v>114</v>
      </c>
      <c r="C99" s="36"/>
      <c r="D99" s="41">
        <f>D100-D101</f>
        <v>0</v>
      </c>
      <c r="E99" s="41">
        <f>E100-E101</f>
        <v>0</v>
      </c>
      <c r="F99" s="41">
        <f>F100-F101</f>
        <v>0</v>
      </c>
      <c r="G99" s="40">
        <f>G100-G101</f>
        <v>0</v>
      </c>
    </row>
    <row r="100" spans="1:7" s="39" customFormat="1" ht="22.5" x14ac:dyDescent="0.2">
      <c r="A100" s="38" t="s">
        <v>255</v>
      </c>
      <c r="B100" s="37" t="s">
        <v>128</v>
      </c>
      <c r="C100" s="36" t="s">
        <v>127</v>
      </c>
      <c r="D100" s="35"/>
      <c r="E100" s="35"/>
      <c r="F100" s="35"/>
      <c r="G100" s="34">
        <f>SUM(D100:F100)</f>
        <v>0</v>
      </c>
    </row>
    <row r="101" spans="1:7" s="39" customFormat="1" ht="11.25" x14ac:dyDescent="0.2">
      <c r="A101" s="38" t="s">
        <v>126</v>
      </c>
      <c r="B101" s="37" t="s">
        <v>125</v>
      </c>
      <c r="C101" s="36" t="s">
        <v>124</v>
      </c>
      <c r="D101" s="35"/>
      <c r="E101" s="35"/>
      <c r="F101" s="35"/>
      <c r="G101" s="34">
        <f>SUM(D101:F101)</f>
        <v>0</v>
      </c>
    </row>
    <row r="102" spans="1:7" s="39" customFormat="1" ht="12" x14ac:dyDescent="0.2">
      <c r="A102" s="42" t="s">
        <v>123</v>
      </c>
      <c r="B102" s="37" t="s">
        <v>122</v>
      </c>
      <c r="C102" s="36"/>
      <c r="D102" s="41">
        <f>D103-D111</f>
        <v>144523.14000000013</v>
      </c>
      <c r="E102" s="41">
        <f>E103-E111</f>
        <v>-3121.0299999999988</v>
      </c>
      <c r="F102" s="41">
        <f>F103-F111</f>
        <v>-4030.320000000007</v>
      </c>
      <c r="G102" s="40">
        <f>G103-G111</f>
        <v>137371.79000000004</v>
      </c>
    </row>
    <row r="103" spans="1:7" s="39" customFormat="1" ht="33.75" x14ac:dyDescent="0.2">
      <c r="A103" s="38" t="s">
        <v>256</v>
      </c>
      <c r="B103" s="37" t="s">
        <v>121</v>
      </c>
      <c r="C103" s="36" t="s">
        <v>120</v>
      </c>
      <c r="D103" s="102">
        <f>SUM(D104:D110)</f>
        <v>1316596.54</v>
      </c>
      <c r="E103" s="102">
        <f>SUM(E104:E110)</f>
        <v>183340.59</v>
      </c>
      <c r="F103" s="102">
        <f>SUM(F104:F110)</f>
        <v>198353.7</v>
      </c>
      <c r="G103" s="101">
        <f>SUM(G104:G110)</f>
        <v>1698290.83</v>
      </c>
    </row>
    <row r="104" spans="1:7" s="39" customFormat="1" ht="11.25" x14ac:dyDescent="0.2">
      <c r="A104" s="99" t="s">
        <v>271</v>
      </c>
      <c r="B104" s="98" t="s">
        <v>121</v>
      </c>
      <c r="C104" s="100" t="s">
        <v>270</v>
      </c>
      <c r="D104" s="35">
        <v>623102.68000000005</v>
      </c>
      <c r="E104" s="35"/>
      <c r="F104" s="35">
        <v>196215</v>
      </c>
      <c r="G104" s="34">
        <f>SUM(D104:F104)</f>
        <v>819317.68</v>
      </c>
    </row>
    <row r="105" spans="1:7" s="39" customFormat="1" ht="11.25" x14ac:dyDescent="0.2">
      <c r="A105" s="99" t="s">
        <v>273</v>
      </c>
      <c r="B105" s="98" t="s">
        <v>121</v>
      </c>
      <c r="C105" s="100" t="s">
        <v>272</v>
      </c>
      <c r="D105" s="35">
        <v>563109.91</v>
      </c>
      <c r="E105" s="35"/>
      <c r="F105" s="35"/>
      <c r="G105" s="34">
        <f>SUM(D105:F105)</f>
        <v>563109.91</v>
      </c>
    </row>
    <row r="106" spans="1:7" s="39" customFormat="1" ht="11.25" x14ac:dyDescent="0.2">
      <c r="A106" s="99" t="s">
        <v>275</v>
      </c>
      <c r="B106" s="98" t="s">
        <v>121</v>
      </c>
      <c r="C106" s="100" t="s">
        <v>274</v>
      </c>
      <c r="D106" s="35"/>
      <c r="E106" s="35">
        <v>9274</v>
      </c>
      <c r="F106" s="35"/>
      <c r="G106" s="34">
        <f>SUM(D106:F106)</f>
        <v>9274</v>
      </c>
    </row>
    <row r="107" spans="1:7" s="39" customFormat="1" ht="11.25" x14ac:dyDescent="0.2">
      <c r="A107" s="99" t="s">
        <v>276</v>
      </c>
      <c r="B107" s="98" t="s">
        <v>121</v>
      </c>
      <c r="C107" s="100" t="s">
        <v>277</v>
      </c>
      <c r="D107" s="35"/>
      <c r="E107" s="35">
        <v>5000</v>
      </c>
      <c r="F107" s="35"/>
      <c r="G107" s="34">
        <f>SUM(D107:F107)</f>
        <v>5000</v>
      </c>
    </row>
    <row r="108" spans="1:7" s="39" customFormat="1" ht="11.25" x14ac:dyDescent="0.2">
      <c r="A108" s="99" t="s">
        <v>279</v>
      </c>
      <c r="B108" s="98" t="s">
        <v>121</v>
      </c>
      <c r="C108" s="100" t="s">
        <v>278</v>
      </c>
      <c r="D108" s="35">
        <v>129788.95</v>
      </c>
      <c r="E108" s="35">
        <v>125021.37</v>
      </c>
      <c r="F108" s="35">
        <v>2138.6999999999998</v>
      </c>
      <c r="G108" s="34">
        <f>SUM(D108:F108)</f>
        <v>256949.02000000002</v>
      </c>
    </row>
    <row r="109" spans="1:7" s="39" customFormat="1" ht="22.5" x14ac:dyDescent="0.2">
      <c r="A109" s="99" t="s">
        <v>281</v>
      </c>
      <c r="B109" s="98" t="s">
        <v>121</v>
      </c>
      <c r="C109" s="100" t="s">
        <v>280</v>
      </c>
      <c r="D109" s="35">
        <v>595</v>
      </c>
      <c r="E109" s="35">
        <v>44045.22</v>
      </c>
      <c r="F109" s="35"/>
      <c r="G109" s="34">
        <f>SUM(D109:F109)</f>
        <v>44640.22</v>
      </c>
    </row>
    <row r="110" spans="1:7" s="39" customFormat="1" ht="11.25" hidden="1" x14ac:dyDescent="0.2">
      <c r="A110" s="99"/>
      <c r="B110" s="98"/>
      <c r="C110" s="97"/>
      <c r="D110" s="96"/>
      <c r="E110" s="96"/>
      <c r="F110" s="96"/>
      <c r="G110" s="34"/>
    </row>
    <row r="111" spans="1:7" s="39" customFormat="1" ht="22.5" x14ac:dyDescent="0.2">
      <c r="A111" s="38" t="s">
        <v>119</v>
      </c>
      <c r="B111" s="37" t="s">
        <v>118</v>
      </c>
      <c r="C111" s="36" t="s">
        <v>93</v>
      </c>
      <c r="D111" s="102">
        <f>SUM(D112:D116)</f>
        <v>1172073.3999999999</v>
      </c>
      <c r="E111" s="102">
        <f>SUM(E112:E116)</f>
        <v>186461.62</v>
      </c>
      <c r="F111" s="102">
        <f>SUM(F112:F116)</f>
        <v>202384.02000000002</v>
      </c>
      <c r="G111" s="101">
        <f>SUM(G112:G116)</f>
        <v>1560919.04</v>
      </c>
    </row>
    <row r="112" spans="1:7" s="39" customFormat="1" ht="11.25" x14ac:dyDescent="0.2">
      <c r="A112" s="99" t="s">
        <v>263</v>
      </c>
      <c r="B112" s="98" t="s">
        <v>118</v>
      </c>
      <c r="C112" s="100" t="s">
        <v>90</v>
      </c>
      <c r="D112" s="35">
        <v>559197.96</v>
      </c>
      <c r="E112" s="35"/>
      <c r="F112" s="35">
        <v>200245.32</v>
      </c>
      <c r="G112" s="34">
        <f>SUM(D112:F112)</f>
        <v>759443.28</v>
      </c>
    </row>
    <row r="113" spans="1:7" s="39" customFormat="1" ht="11.25" x14ac:dyDescent="0.2">
      <c r="A113" s="99" t="s">
        <v>265</v>
      </c>
      <c r="B113" s="98" t="s">
        <v>118</v>
      </c>
      <c r="C113" s="100" t="s">
        <v>264</v>
      </c>
      <c r="D113" s="35">
        <v>560038.49</v>
      </c>
      <c r="E113" s="35"/>
      <c r="F113" s="35"/>
      <c r="G113" s="34">
        <f>SUM(D113:F113)</f>
        <v>560038.49</v>
      </c>
    </row>
    <row r="114" spans="1:7" s="39" customFormat="1" ht="11.25" x14ac:dyDescent="0.2">
      <c r="A114" s="99" t="s">
        <v>266</v>
      </c>
      <c r="B114" s="98" t="s">
        <v>118</v>
      </c>
      <c r="C114" s="100" t="s">
        <v>267</v>
      </c>
      <c r="D114" s="35"/>
      <c r="E114" s="35">
        <v>2500</v>
      </c>
      <c r="F114" s="35"/>
      <c r="G114" s="34">
        <f>SUM(D114:F114)</f>
        <v>2500</v>
      </c>
    </row>
    <row r="115" spans="1:7" s="39" customFormat="1" ht="11.25" x14ac:dyDescent="0.2">
      <c r="A115" s="99" t="s">
        <v>268</v>
      </c>
      <c r="B115" s="98" t="s">
        <v>118</v>
      </c>
      <c r="C115" s="100" t="s">
        <v>269</v>
      </c>
      <c r="D115" s="35">
        <v>52836.95</v>
      </c>
      <c r="E115" s="35">
        <v>183961.62</v>
      </c>
      <c r="F115" s="35">
        <v>2138.6999999999998</v>
      </c>
      <c r="G115" s="34">
        <f>SUM(D115:F115)</f>
        <v>238937.27000000002</v>
      </c>
    </row>
    <row r="116" spans="1:7" s="39" customFormat="1" ht="11.25" hidden="1" x14ac:dyDescent="0.2">
      <c r="A116" s="99"/>
      <c r="B116" s="98"/>
      <c r="C116" s="97"/>
      <c r="D116" s="96"/>
      <c r="E116" s="96"/>
      <c r="F116" s="96"/>
      <c r="G116" s="34"/>
    </row>
    <row r="117" spans="1:7" s="39" customFormat="1" ht="12" x14ac:dyDescent="0.2">
      <c r="A117" s="42" t="s">
        <v>117</v>
      </c>
      <c r="B117" s="37" t="s">
        <v>116</v>
      </c>
      <c r="C117" s="36"/>
      <c r="D117" s="41">
        <f>D118-D119</f>
        <v>0</v>
      </c>
      <c r="E117" s="41">
        <f>E118-E119</f>
        <v>0</v>
      </c>
      <c r="F117" s="41">
        <f>F118-F119</f>
        <v>0</v>
      </c>
      <c r="G117" s="40">
        <f>G118-G119</f>
        <v>0</v>
      </c>
    </row>
    <row r="118" spans="1:7" s="39" customFormat="1" ht="22.5" x14ac:dyDescent="0.2">
      <c r="A118" s="38" t="s">
        <v>257</v>
      </c>
      <c r="B118" s="37" t="s">
        <v>115</v>
      </c>
      <c r="C118" s="36" t="s">
        <v>114</v>
      </c>
      <c r="D118" s="35"/>
      <c r="E118" s="35"/>
      <c r="F118" s="35"/>
      <c r="G118" s="34">
        <f>SUM(D118:F118)</f>
        <v>0</v>
      </c>
    </row>
    <row r="119" spans="1:7" s="39" customFormat="1" ht="11.25" x14ac:dyDescent="0.2">
      <c r="A119" s="38" t="s">
        <v>113</v>
      </c>
      <c r="B119" s="37" t="s">
        <v>112</v>
      </c>
      <c r="C119" s="36" t="s">
        <v>87</v>
      </c>
      <c r="D119" s="35"/>
      <c r="E119" s="35"/>
      <c r="F119" s="35"/>
      <c r="G119" s="34">
        <f>SUM(D119:F119)</f>
        <v>0</v>
      </c>
    </row>
    <row r="120" spans="1:7" s="39" customFormat="1" ht="24.75" thickBot="1" x14ac:dyDescent="0.25">
      <c r="A120" s="33" t="s">
        <v>111</v>
      </c>
      <c r="B120" s="32" t="s">
        <v>110</v>
      </c>
      <c r="C120" s="95"/>
      <c r="D120" s="94">
        <f>D126-D127</f>
        <v>0</v>
      </c>
      <c r="E120" s="94">
        <f>E126-E127</f>
        <v>0</v>
      </c>
      <c r="F120" s="94">
        <f>F126-F127</f>
        <v>0</v>
      </c>
      <c r="G120" s="93">
        <f>G126-G127</f>
        <v>0</v>
      </c>
    </row>
    <row r="121" spans="1:7" s="39" customFormat="1" ht="11.25" x14ac:dyDescent="0.2">
      <c r="G121" s="92" t="s">
        <v>109</v>
      </c>
    </row>
    <row r="122" spans="1:7" s="39" customFormat="1" ht="12" customHeight="1" x14ac:dyDescent="0.2">
      <c r="A122" s="91"/>
      <c r="B122" s="64" t="s">
        <v>65</v>
      </c>
      <c r="C122" s="63" t="s">
        <v>64</v>
      </c>
      <c r="D122" s="62" t="s">
        <v>63</v>
      </c>
      <c r="E122" s="62" t="s">
        <v>62</v>
      </c>
      <c r="F122" s="49" t="s">
        <v>61</v>
      </c>
      <c r="G122" s="48"/>
    </row>
    <row r="123" spans="1:7" s="39" customFormat="1" ht="12" customHeight="1" x14ac:dyDescent="0.2">
      <c r="A123" s="58" t="s">
        <v>60</v>
      </c>
      <c r="B123" s="58" t="s">
        <v>59</v>
      </c>
      <c r="C123" s="60"/>
      <c r="D123" s="55" t="s">
        <v>58</v>
      </c>
      <c r="E123" s="55" t="s">
        <v>57</v>
      </c>
      <c r="F123" s="54" t="s">
        <v>56</v>
      </c>
      <c r="G123" s="53" t="s">
        <v>55</v>
      </c>
    </row>
    <row r="124" spans="1:7" s="39" customFormat="1" ht="12" customHeight="1" x14ac:dyDescent="0.2">
      <c r="A124" s="90"/>
      <c r="B124" s="89" t="s">
        <v>54</v>
      </c>
      <c r="C124" s="57"/>
      <c r="D124" s="56" t="s">
        <v>53</v>
      </c>
      <c r="E124" s="56" t="s">
        <v>52</v>
      </c>
      <c r="F124" s="88" t="s">
        <v>51</v>
      </c>
      <c r="G124" s="53"/>
    </row>
    <row r="125" spans="1:7" s="39" customFormat="1" ht="12" thickBot="1" x14ac:dyDescent="0.25">
      <c r="A125" s="52">
        <v>1</v>
      </c>
      <c r="B125" s="87">
        <v>2</v>
      </c>
      <c r="C125" s="87">
        <v>3</v>
      </c>
      <c r="D125" s="50">
        <v>4</v>
      </c>
      <c r="E125" s="50">
        <v>5</v>
      </c>
      <c r="F125" s="49" t="s">
        <v>50</v>
      </c>
      <c r="G125" s="48" t="s">
        <v>49</v>
      </c>
    </row>
    <row r="126" spans="1:7" s="39" customFormat="1" ht="22.5" x14ac:dyDescent="0.2">
      <c r="A126" s="86" t="s">
        <v>261</v>
      </c>
      <c r="B126" s="85" t="s">
        <v>108</v>
      </c>
      <c r="C126" s="154" t="s">
        <v>107</v>
      </c>
      <c r="D126" s="84"/>
      <c r="E126" s="84">
        <v>12689928.84</v>
      </c>
      <c r="F126" s="84"/>
      <c r="G126" s="83">
        <f>SUM(D126:F126)</f>
        <v>12689928.84</v>
      </c>
    </row>
    <row r="127" spans="1:7" s="39" customFormat="1" ht="11.25" x14ac:dyDescent="0.2">
      <c r="A127" s="70" t="s">
        <v>106</v>
      </c>
      <c r="B127" s="74" t="s">
        <v>105</v>
      </c>
      <c r="C127" s="73" t="s">
        <v>23</v>
      </c>
      <c r="D127" s="72"/>
      <c r="E127" s="72">
        <v>12689928.84</v>
      </c>
      <c r="F127" s="72"/>
      <c r="G127" s="71">
        <f>SUM(D127:F127)</f>
        <v>12689928.84</v>
      </c>
    </row>
    <row r="128" spans="1:7" s="39" customFormat="1" ht="12" x14ac:dyDescent="0.2">
      <c r="A128" s="33" t="s">
        <v>104</v>
      </c>
      <c r="B128" s="74" t="s">
        <v>103</v>
      </c>
      <c r="C128" s="73" t="s">
        <v>23</v>
      </c>
      <c r="D128" s="72">
        <v>3941.06</v>
      </c>
      <c r="E128" s="72">
        <v>18737.5</v>
      </c>
      <c r="F128" s="72"/>
      <c r="G128" s="71">
        <f>SUM(D128:F128)</f>
        <v>22678.560000000001</v>
      </c>
    </row>
    <row r="129" spans="1:7" s="39" customFormat="1" ht="24" x14ac:dyDescent="0.2">
      <c r="A129" s="82" t="s">
        <v>219</v>
      </c>
      <c r="B129" s="74" t="s">
        <v>102</v>
      </c>
      <c r="C129" s="73" t="s">
        <v>95</v>
      </c>
      <c r="D129" s="81">
        <f>D130-D154</f>
        <v>-53544.06000000007</v>
      </c>
      <c r="E129" s="81">
        <f>E130-E154</f>
        <v>-688931.29999999993</v>
      </c>
      <c r="F129" s="81">
        <f>F130-F154</f>
        <v>0</v>
      </c>
      <c r="G129" s="80">
        <f>G130-G154</f>
        <v>-742475.36</v>
      </c>
    </row>
    <row r="130" spans="1:7" s="39" customFormat="1" ht="22.5" x14ac:dyDescent="0.2">
      <c r="A130" s="79" t="s">
        <v>220</v>
      </c>
      <c r="B130" s="74" t="s">
        <v>101</v>
      </c>
      <c r="C130" s="73"/>
      <c r="D130" s="78">
        <f>D131+D134+D137+D140+D143+D146</f>
        <v>0</v>
      </c>
      <c r="E130" s="78">
        <f>E131+E134+E137+E140+E143+E146</f>
        <v>0</v>
      </c>
      <c r="F130" s="78">
        <f>F131+F134+F137+F140+F143+F146</f>
        <v>0</v>
      </c>
      <c r="G130" s="77">
        <f>G131+G134+G137+G140+G143+G146</f>
        <v>0</v>
      </c>
    </row>
    <row r="131" spans="1:7" s="39" customFormat="1" ht="12" x14ac:dyDescent="0.2">
      <c r="A131" s="42" t="s">
        <v>100</v>
      </c>
      <c r="B131" s="74" t="s">
        <v>99</v>
      </c>
      <c r="C131" s="73"/>
      <c r="D131" s="76">
        <f>D132-D133</f>
        <v>0</v>
      </c>
      <c r="E131" s="76">
        <f>E132-E133</f>
        <v>0</v>
      </c>
      <c r="F131" s="76">
        <f>F132-F133</f>
        <v>0</v>
      </c>
      <c r="G131" s="75">
        <f>G132-G133</f>
        <v>0</v>
      </c>
    </row>
    <row r="132" spans="1:7" s="39" customFormat="1" ht="22.5" x14ac:dyDescent="0.2">
      <c r="A132" s="70" t="s">
        <v>258</v>
      </c>
      <c r="B132" s="74" t="s">
        <v>98</v>
      </c>
      <c r="C132" s="73" t="s">
        <v>48</v>
      </c>
      <c r="D132" s="72">
        <v>2502966.2400000002</v>
      </c>
      <c r="E132" s="72">
        <v>12493500</v>
      </c>
      <c r="F132" s="72">
        <v>199859.44</v>
      </c>
      <c r="G132" s="71">
        <f>SUM(D132:F132)</f>
        <v>15196325.68</v>
      </c>
    </row>
    <row r="133" spans="1:7" s="39" customFormat="1" ht="11.25" x14ac:dyDescent="0.2">
      <c r="A133" s="70" t="s">
        <v>97</v>
      </c>
      <c r="B133" s="74" t="s">
        <v>96</v>
      </c>
      <c r="C133" s="73" t="s">
        <v>95</v>
      </c>
      <c r="D133" s="72">
        <v>2502966.2400000002</v>
      </c>
      <c r="E133" s="72">
        <v>12493500</v>
      </c>
      <c r="F133" s="72">
        <v>199859.44</v>
      </c>
      <c r="G133" s="71">
        <f>SUM(D133:F133)</f>
        <v>15196325.68</v>
      </c>
    </row>
    <row r="134" spans="1:7" s="39" customFormat="1" ht="12" x14ac:dyDescent="0.2">
      <c r="A134" s="33" t="s">
        <v>94</v>
      </c>
      <c r="B134" s="74" t="s">
        <v>93</v>
      </c>
      <c r="C134" s="73"/>
      <c r="D134" s="76">
        <f>D135-D136</f>
        <v>0</v>
      </c>
      <c r="E134" s="76">
        <f>E135-E136</f>
        <v>0</v>
      </c>
      <c r="F134" s="76">
        <f>F135-F136</f>
        <v>0</v>
      </c>
      <c r="G134" s="75">
        <f>G135-G136</f>
        <v>0</v>
      </c>
    </row>
    <row r="135" spans="1:7" s="39" customFormat="1" ht="33.75" x14ac:dyDescent="0.2">
      <c r="A135" s="70" t="s">
        <v>223</v>
      </c>
      <c r="B135" s="74" t="s">
        <v>92</v>
      </c>
      <c r="C135" s="73" t="s">
        <v>46</v>
      </c>
      <c r="D135" s="72"/>
      <c r="E135" s="72"/>
      <c r="F135" s="72"/>
      <c r="G135" s="71">
        <f>SUM(D135:F135)</f>
        <v>0</v>
      </c>
    </row>
    <row r="136" spans="1:7" s="39" customFormat="1" ht="22.5" x14ac:dyDescent="0.2">
      <c r="A136" s="70" t="s">
        <v>91</v>
      </c>
      <c r="B136" s="74" t="s">
        <v>90</v>
      </c>
      <c r="C136" s="73" t="s">
        <v>89</v>
      </c>
      <c r="D136" s="72"/>
      <c r="E136" s="72"/>
      <c r="F136" s="72"/>
      <c r="G136" s="71">
        <f>SUM(D136:F136)</f>
        <v>0</v>
      </c>
    </row>
    <row r="137" spans="1:7" s="39" customFormat="1" ht="12" x14ac:dyDescent="0.2">
      <c r="A137" s="42" t="s">
        <v>88</v>
      </c>
      <c r="B137" s="74" t="s">
        <v>87</v>
      </c>
      <c r="C137" s="73"/>
      <c r="D137" s="76">
        <f>D138-D139</f>
        <v>0</v>
      </c>
      <c r="E137" s="76">
        <f>E138-E139</f>
        <v>0</v>
      </c>
      <c r="F137" s="76">
        <f>F138-F139</f>
        <v>0</v>
      </c>
      <c r="G137" s="75">
        <f>G138-G139</f>
        <v>0</v>
      </c>
    </row>
    <row r="138" spans="1:7" s="39" customFormat="1" ht="22.5" x14ac:dyDescent="0.2">
      <c r="A138" s="70" t="s">
        <v>262</v>
      </c>
      <c r="B138" s="74" t="s">
        <v>86</v>
      </c>
      <c r="C138" s="73" t="s">
        <v>39</v>
      </c>
      <c r="D138" s="72"/>
      <c r="E138" s="72"/>
      <c r="F138" s="72"/>
      <c r="G138" s="71">
        <f>SUM(D138:F138)</f>
        <v>0</v>
      </c>
    </row>
    <row r="139" spans="1:7" s="39" customFormat="1" ht="11.25" x14ac:dyDescent="0.2">
      <c r="A139" s="70" t="s">
        <v>85</v>
      </c>
      <c r="B139" s="74" t="s">
        <v>84</v>
      </c>
      <c r="C139" s="73" t="s">
        <v>83</v>
      </c>
      <c r="D139" s="72"/>
      <c r="E139" s="72"/>
      <c r="F139" s="72"/>
      <c r="G139" s="71">
        <f>SUM(D139:F139)</f>
        <v>0</v>
      </c>
    </row>
    <row r="140" spans="1:7" s="39" customFormat="1" ht="12" x14ac:dyDescent="0.2">
      <c r="A140" s="42" t="s">
        <v>82</v>
      </c>
      <c r="B140" s="74" t="s">
        <v>81</v>
      </c>
      <c r="C140" s="73"/>
      <c r="D140" s="76">
        <f>D141-D142</f>
        <v>0</v>
      </c>
      <c r="E140" s="76">
        <f>E141-E142</f>
        <v>0</v>
      </c>
      <c r="F140" s="76">
        <f>F141-F142</f>
        <v>0</v>
      </c>
      <c r="G140" s="75">
        <f>G141-G142</f>
        <v>0</v>
      </c>
    </row>
    <row r="141" spans="1:7" s="39" customFormat="1" ht="22.5" x14ac:dyDescent="0.2">
      <c r="A141" s="70" t="s">
        <v>224</v>
      </c>
      <c r="B141" s="74" t="s">
        <v>80</v>
      </c>
      <c r="C141" s="73" t="s">
        <v>33</v>
      </c>
      <c r="D141" s="72"/>
      <c r="E141" s="72"/>
      <c r="F141" s="72"/>
      <c r="G141" s="71">
        <f>SUM(D141:F141)</f>
        <v>0</v>
      </c>
    </row>
    <row r="142" spans="1:7" s="39" customFormat="1" ht="11.25" x14ac:dyDescent="0.2">
      <c r="A142" s="70" t="s">
        <v>79</v>
      </c>
      <c r="B142" s="74" t="s">
        <v>78</v>
      </c>
      <c r="C142" s="73" t="s">
        <v>77</v>
      </c>
      <c r="D142" s="72"/>
      <c r="E142" s="72"/>
      <c r="F142" s="72"/>
      <c r="G142" s="71">
        <f>SUM(D142:F142)</f>
        <v>0</v>
      </c>
    </row>
    <row r="143" spans="1:7" s="39" customFormat="1" ht="12" x14ac:dyDescent="0.2">
      <c r="A143" s="42" t="s">
        <v>221</v>
      </c>
      <c r="B143" s="74" t="s">
        <v>76</v>
      </c>
      <c r="C143" s="73"/>
      <c r="D143" s="76">
        <f>D144-D145</f>
        <v>0</v>
      </c>
      <c r="E143" s="76">
        <f>E144-E145</f>
        <v>0</v>
      </c>
      <c r="F143" s="76">
        <f>F144-F145</f>
        <v>0</v>
      </c>
      <c r="G143" s="75">
        <f>G144-G145</f>
        <v>0</v>
      </c>
    </row>
    <row r="144" spans="1:7" s="39" customFormat="1" ht="22.5" x14ac:dyDescent="0.2">
      <c r="A144" s="70" t="s">
        <v>225</v>
      </c>
      <c r="B144" s="74" t="s">
        <v>75</v>
      </c>
      <c r="C144" s="73" t="s">
        <v>26</v>
      </c>
      <c r="D144" s="72"/>
      <c r="E144" s="72"/>
      <c r="F144" s="72"/>
      <c r="G144" s="71">
        <f>SUM(D144:F144)</f>
        <v>0</v>
      </c>
    </row>
    <row r="145" spans="1:7" s="39" customFormat="1" ht="11.25" x14ac:dyDescent="0.2">
      <c r="A145" s="70" t="s">
        <v>74</v>
      </c>
      <c r="B145" s="74" t="s">
        <v>73</v>
      </c>
      <c r="C145" s="73" t="s">
        <v>72</v>
      </c>
      <c r="D145" s="72"/>
      <c r="E145" s="72"/>
      <c r="F145" s="72"/>
      <c r="G145" s="71">
        <f>SUM(D145:F145)</f>
        <v>0</v>
      </c>
    </row>
    <row r="146" spans="1:7" s="39" customFormat="1" ht="12" x14ac:dyDescent="0.2">
      <c r="A146" s="42" t="s">
        <v>222</v>
      </c>
      <c r="B146" s="74" t="s">
        <v>71</v>
      </c>
      <c r="C146" s="73"/>
      <c r="D146" s="76">
        <f>D147-D148</f>
        <v>0</v>
      </c>
      <c r="E146" s="76">
        <f>E147-E148</f>
        <v>0</v>
      </c>
      <c r="F146" s="76">
        <f>F147-F148</f>
        <v>0</v>
      </c>
      <c r="G146" s="75">
        <f>G147-G148</f>
        <v>0</v>
      </c>
    </row>
    <row r="147" spans="1:7" s="39" customFormat="1" ht="22.5" x14ac:dyDescent="0.2">
      <c r="A147" s="70" t="s">
        <v>226</v>
      </c>
      <c r="B147" s="74" t="s">
        <v>70</v>
      </c>
      <c r="C147" s="73" t="s">
        <v>24</v>
      </c>
      <c r="D147" s="72">
        <v>5748466.2400000002</v>
      </c>
      <c r="E147" s="72">
        <v>33080619.260000002</v>
      </c>
      <c r="F147" s="72">
        <v>199859.44</v>
      </c>
      <c r="G147" s="71">
        <f>SUM(D147:F147)</f>
        <v>39028944.939999998</v>
      </c>
    </row>
    <row r="148" spans="1:7" s="39" customFormat="1" ht="12" thickBot="1" x14ac:dyDescent="0.25">
      <c r="A148" s="70" t="s">
        <v>69</v>
      </c>
      <c r="B148" s="69" t="s">
        <v>68</v>
      </c>
      <c r="C148" s="68" t="s">
        <v>67</v>
      </c>
      <c r="D148" s="67">
        <v>5748466.2400000002</v>
      </c>
      <c r="E148" s="67">
        <v>33080619.260000002</v>
      </c>
      <c r="F148" s="67">
        <v>199859.44</v>
      </c>
      <c r="G148" s="66">
        <f>SUM(D148:F148)</f>
        <v>39028944.939999998</v>
      </c>
    </row>
    <row r="149" spans="1:7" s="39" customFormat="1" ht="11.25" x14ac:dyDescent="0.2">
      <c r="G149" s="39" t="s">
        <v>66</v>
      </c>
    </row>
    <row r="150" spans="1:7" s="39" customFormat="1" ht="9.9499999999999993" customHeight="1" x14ac:dyDescent="0.2">
      <c r="A150" s="65"/>
      <c r="B150" s="64" t="s">
        <v>65</v>
      </c>
      <c r="C150" s="63" t="s">
        <v>64</v>
      </c>
      <c r="D150" s="62" t="s">
        <v>63</v>
      </c>
      <c r="E150" s="62" t="s">
        <v>62</v>
      </c>
      <c r="F150" s="49" t="s">
        <v>61</v>
      </c>
      <c r="G150" s="48"/>
    </row>
    <row r="151" spans="1:7" s="39" customFormat="1" ht="12.2" customHeight="1" x14ac:dyDescent="0.2">
      <c r="A151" s="61" t="s">
        <v>60</v>
      </c>
      <c r="B151" s="58" t="s">
        <v>59</v>
      </c>
      <c r="C151" s="60"/>
      <c r="D151" s="55" t="s">
        <v>58</v>
      </c>
      <c r="E151" s="55" t="s">
        <v>57</v>
      </c>
      <c r="F151" s="54" t="s">
        <v>56</v>
      </c>
      <c r="G151" s="53" t="s">
        <v>55</v>
      </c>
    </row>
    <row r="152" spans="1:7" s="39" customFormat="1" ht="11.25" x14ac:dyDescent="0.2">
      <c r="A152" s="59"/>
      <c r="B152" s="58" t="s">
        <v>54</v>
      </c>
      <c r="C152" s="57"/>
      <c r="D152" s="56" t="s">
        <v>53</v>
      </c>
      <c r="E152" s="55" t="s">
        <v>52</v>
      </c>
      <c r="F152" s="54" t="s">
        <v>51</v>
      </c>
      <c r="G152" s="53"/>
    </row>
    <row r="153" spans="1:7" s="39" customFormat="1" ht="12" thickBot="1" x14ac:dyDescent="0.25">
      <c r="A153" s="52">
        <v>1</v>
      </c>
      <c r="B153" s="51">
        <v>2</v>
      </c>
      <c r="C153" s="51">
        <v>3</v>
      </c>
      <c r="D153" s="50">
        <v>4</v>
      </c>
      <c r="E153" s="50">
        <v>5</v>
      </c>
      <c r="F153" s="49" t="s">
        <v>50</v>
      </c>
      <c r="G153" s="48" t="s">
        <v>49</v>
      </c>
    </row>
    <row r="154" spans="1:7" s="39" customFormat="1" ht="11.25" x14ac:dyDescent="0.2">
      <c r="A154" s="47" t="s">
        <v>227</v>
      </c>
      <c r="B154" s="46" t="s">
        <v>48</v>
      </c>
      <c r="C154" s="45"/>
      <c r="D154" s="44">
        <f>D155+D158+D161+D164+D165</f>
        <v>53544.06000000007</v>
      </c>
      <c r="E154" s="44">
        <f>E155+E158+E161+E164+E165</f>
        <v>688931.29999999993</v>
      </c>
      <c r="F154" s="44">
        <f>F155+F158+F161+F164+F165</f>
        <v>0</v>
      </c>
      <c r="G154" s="43">
        <f>G155+G158+G161+G164+G165</f>
        <v>742475.36</v>
      </c>
    </row>
    <row r="155" spans="1:7" s="39" customFormat="1" ht="24" x14ac:dyDescent="0.2">
      <c r="A155" s="42" t="s">
        <v>47</v>
      </c>
      <c r="B155" s="37" t="s">
        <v>46</v>
      </c>
      <c r="C155" s="36"/>
      <c r="D155" s="41">
        <f>D156-D157</f>
        <v>0</v>
      </c>
      <c r="E155" s="41">
        <f>E156-E157</f>
        <v>0</v>
      </c>
      <c r="F155" s="41">
        <f>F156-F157</f>
        <v>0</v>
      </c>
      <c r="G155" s="40">
        <f>G156-G157</f>
        <v>0</v>
      </c>
    </row>
    <row r="156" spans="1:7" s="39" customFormat="1" ht="33.75" x14ac:dyDescent="0.2">
      <c r="A156" s="38" t="s">
        <v>229</v>
      </c>
      <c r="B156" s="37" t="s">
        <v>45</v>
      </c>
      <c r="C156" s="36" t="s">
        <v>44</v>
      </c>
      <c r="D156" s="35"/>
      <c r="E156" s="35"/>
      <c r="F156" s="35"/>
      <c r="G156" s="34">
        <f>SUM(D156:F156)</f>
        <v>0</v>
      </c>
    </row>
    <row r="157" spans="1:7" s="39" customFormat="1" ht="22.5" x14ac:dyDescent="0.2">
      <c r="A157" s="38" t="s">
        <v>43</v>
      </c>
      <c r="B157" s="37" t="s">
        <v>42</v>
      </c>
      <c r="C157" s="36" t="s">
        <v>41</v>
      </c>
      <c r="D157" s="35"/>
      <c r="E157" s="35"/>
      <c r="F157" s="35"/>
      <c r="G157" s="34">
        <f>SUM(D157:F157)</f>
        <v>0</v>
      </c>
    </row>
    <row r="158" spans="1:7" s="39" customFormat="1" ht="24" x14ac:dyDescent="0.2">
      <c r="A158" s="42" t="s">
        <v>40</v>
      </c>
      <c r="B158" s="37" t="s">
        <v>39</v>
      </c>
      <c r="C158" s="36"/>
      <c r="D158" s="41">
        <f>D159-D160</f>
        <v>0</v>
      </c>
      <c r="E158" s="41">
        <f>E159-E160</f>
        <v>0</v>
      </c>
      <c r="F158" s="41">
        <f>F159-F160</f>
        <v>0</v>
      </c>
      <c r="G158" s="40">
        <f>G159-G160</f>
        <v>0</v>
      </c>
    </row>
    <row r="159" spans="1:7" s="39" customFormat="1" ht="22.5" x14ac:dyDescent="0.2">
      <c r="A159" s="38" t="s">
        <v>230</v>
      </c>
      <c r="B159" s="37" t="s">
        <v>38</v>
      </c>
      <c r="C159" s="36" t="s">
        <v>37</v>
      </c>
      <c r="D159" s="35"/>
      <c r="E159" s="35"/>
      <c r="F159" s="35"/>
      <c r="G159" s="34">
        <f>SUM(D159:F159)</f>
        <v>0</v>
      </c>
    </row>
    <row r="160" spans="1:7" s="39" customFormat="1" ht="22.5" x14ac:dyDescent="0.2">
      <c r="A160" s="38" t="s">
        <v>36</v>
      </c>
      <c r="B160" s="37" t="s">
        <v>35</v>
      </c>
      <c r="C160" s="36" t="s">
        <v>34</v>
      </c>
      <c r="D160" s="35"/>
      <c r="E160" s="35"/>
      <c r="F160" s="35"/>
      <c r="G160" s="34">
        <f>SUM(D160:F160)</f>
        <v>0</v>
      </c>
    </row>
    <row r="161" spans="1:9" s="39" customFormat="1" ht="12" x14ac:dyDescent="0.2">
      <c r="A161" s="42" t="s">
        <v>228</v>
      </c>
      <c r="B161" s="37" t="s">
        <v>33</v>
      </c>
      <c r="C161" s="36"/>
      <c r="D161" s="41">
        <f>D162-D163</f>
        <v>-16955.169999999925</v>
      </c>
      <c r="E161" s="41">
        <f>E162-E163</f>
        <v>16955.169999999925</v>
      </c>
      <c r="F161" s="41">
        <f>F162-F163</f>
        <v>0</v>
      </c>
      <c r="G161" s="40">
        <f>G162-G163</f>
        <v>0</v>
      </c>
    </row>
    <row r="162" spans="1:9" s="13" customFormat="1" ht="22.5" x14ac:dyDescent="0.2">
      <c r="A162" s="38" t="s">
        <v>231</v>
      </c>
      <c r="B162" s="37" t="s">
        <v>32</v>
      </c>
      <c r="C162" s="36" t="s">
        <v>31</v>
      </c>
      <c r="D162" s="35">
        <v>2598017.2400000002</v>
      </c>
      <c r="E162" s="35">
        <v>13460008.91</v>
      </c>
      <c r="F162" s="35">
        <v>199859.44</v>
      </c>
      <c r="G162" s="34">
        <f>SUM(D162:F162)</f>
        <v>16257885.59</v>
      </c>
    </row>
    <row r="163" spans="1:9" s="13" customFormat="1" ht="11.25" x14ac:dyDescent="0.2">
      <c r="A163" s="38" t="s">
        <v>30</v>
      </c>
      <c r="B163" s="37" t="s">
        <v>29</v>
      </c>
      <c r="C163" s="36" t="s">
        <v>28</v>
      </c>
      <c r="D163" s="35">
        <v>2614972.41</v>
      </c>
      <c r="E163" s="35">
        <v>13443053.74</v>
      </c>
      <c r="F163" s="35">
        <v>199859.44</v>
      </c>
      <c r="G163" s="34">
        <f>SUM(D163:F163)</f>
        <v>16257885.59</v>
      </c>
    </row>
    <row r="164" spans="1:9" s="13" customFormat="1" ht="12" x14ac:dyDescent="0.2">
      <c r="A164" s="33" t="s">
        <v>27</v>
      </c>
      <c r="B164" s="37" t="s">
        <v>26</v>
      </c>
      <c r="C164" s="36" t="s">
        <v>23</v>
      </c>
      <c r="D164" s="35"/>
      <c r="E164" s="35"/>
      <c r="F164" s="35"/>
      <c r="G164" s="34">
        <f>SUM(D164:F164)</f>
        <v>0</v>
      </c>
    </row>
    <row r="165" spans="1:9" s="13" customFormat="1" ht="12.75" thickBot="1" x14ac:dyDescent="0.25">
      <c r="A165" s="33" t="s">
        <v>25</v>
      </c>
      <c r="B165" s="32" t="s">
        <v>24</v>
      </c>
      <c r="C165" s="31" t="s">
        <v>23</v>
      </c>
      <c r="D165" s="30">
        <v>70499.23</v>
      </c>
      <c r="E165" s="30">
        <v>671976.13</v>
      </c>
      <c r="F165" s="30"/>
      <c r="G165" s="29">
        <f>SUM(D165:F165)</f>
        <v>742475.36</v>
      </c>
    </row>
    <row r="166" spans="1:9" s="13" customFormat="1" ht="11.25" x14ac:dyDescent="0.2">
      <c r="A166" s="28"/>
      <c r="B166" s="27"/>
      <c r="C166" s="26"/>
      <c r="D166" s="25"/>
      <c r="E166" s="25"/>
      <c r="F166" s="25"/>
      <c r="G166" s="24"/>
    </row>
    <row r="167" spans="1:9" s="13" customFormat="1" ht="11.25" x14ac:dyDescent="0.2">
      <c r="A167" s="11" t="s">
        <v>22</v>
      </c>
      <c r="B167" s="17" t="s">
        <v>210</v>
      </c>
      <c r="C167" s="17"/>
      <c r="D167" s="17"/>
      <c r="E167" s="18" t="s">
        <v>21</v>
      </c>
      <c r="F167" s="23"/>
      <c r="G167" s="16" t="s">
        <v>218</v>
      </c>
    </row>
    <row r="168" spans="1:9" s="13" customFormat="1" ht="10.5" customHeight="1" x14ac:dyDescent="0.2">
      <c r="A168" s="14" t="s">
        <v>14</v>
      </c>
      <c r="B168" s="15" t="s">
        <v>12</v>
      </c>
      <c r="C168" s="15"/>
      <c r="D168" s="15"/>
      <c r="F168" s="14" t="s">
        <v>16</v>
      </c>
      <c r="G168" s="22" t="s">
        <v>12</v>
      </c>
    </row>
    <row r="169" spans="1:9" s="13" customFormat="1" ht="30" customHeight="1" x14ac:dyDescent="0.2">
      <c r="A169" s="11"/>
      <c r="B169" s="11"/>
      <c r="C169" s="11"/>
      <c r="F169" s="11"/>
    </row>
    <row r="170" spans="1:9" s="13" customFormat="1" ht="10.5" customHeight="1" x14ac:dyDescent="0.2">
      <c r="A170" s="21" t="s">
        <v>20</v>
      </c>
      <c r="B170" s="20"/>
      <c r="C170" s="20"/>
      <c r="D170" s="20"/>
      <c r="E170" s="20"/>
      <c r="F170" s="20"/>
      <c r="G170" s="20"/>
    </row>
    <row r="171" spans="1:9" s="13" customFormat="1" ht="9.75" customHeight="1" x14ac:dyDescent="0.2">
      <c r="B171" s="15" t="s">
        <v>19</v>
      </c>
      <c r="C171" s="15"/>
      <c r="D171" s="15"/>
      <c r="E171" s="15"/>
      <c r="F171" s="15"/>
      <c r="G171" s="15"/>
    </row>
    <row r="172" spans="1:9" s="13" customFormat="1" ht="18.75" customHeight="1" x14ac:dyDescent="0.2">
      <c r="A172" s="18" t="s">
        <v>18</v>
      </c>
      <c r="B172" s="17"/>
      <c r="C172" s="17"/>
      <c r="D172" s="17"/>
      <c r="E172" s="19"/>
      <c r="F172" s="17"/>
      <c r="G172" s="17"/>
      <c r="H172" s="14"/>
      <c r="I172" s="14"/>
    </row>
    <row r="173" spans="1:9" s="8" customFormat="1" x14ac:dyDescent="0.2">
      <c r="A173" s="18" t="s">
        <v>17</v>
      </c>
      <c r="B173" s="15" t="s">
        <v>13</v>
      </c>
      <c r="C173" s="15"/>
      <c r="D173" s="15"/>
      <c r="E173" s="14" t="s">
        <v>16</v>
      </c>
      <c r="F173" s="15" t="s">
        <v>12</v>
      </c>
      <c r="G173" s="15"/>
    </row>
    <row r="174" spans="1:9" x14ac:dyDescent="0.2">
      <c r="A174" s="11" t="s">
        <v>15</v>
      </c>
      <c r="B174" s="17"/>
      <c r="C174" s="17"/>
      <c r="D174" s="17"/>
      <c r="E174" s="17"/>
      <c r="F174" s="17"/>
      <c r="G174" s="16"/>
    </row>
    <row r="175" spans="1:9" x14ac:dyDescent="0.2">
      <c r="A175" s="14" t="s">
        <v>14</v>
      </c>
      <c r="B175" s="15" t="s">
        <v>13</v>
      </c>
      <c r="C175" s="15"/>
      <c r="D175" s="15"/>
      <c r="E175" s="15" t="s">
        <v>12</v>
      </c>
      <c r="F175" s="15"/>
      <c r="G175" s="14" t="s">
        <v>11</v>
      </c>
    </row>
    <row r="176" spans="1:9" x14ac:dyDescent="0.2">
      <c r="A176" s="11"/>
      <c r="B176" s="11"/>
      <c r="C176" s="11"/>
      <c r="D176" s="13"/>
      <c r="E176" s="13"/>
      <c r="F176" s="11"/>
      <c r="G176" s="11"/>
    </row>
    <row r="177" spans="1:7" ht="14.25" customHeight="1" x14ac:dyDescent="0.2">
      <c r="A177" s="12" t="s">
        <v>10</v>
      </c>
      <c r="B177" s="11"/>
      <c r="C177" s="11"/>
      <c r="D177" s="11"/>
      <c r="E177" s="10"/>
      <c r="F177" s="10"/>
      <c r="G177" s="10"/>
    </row>
    <row r="178" spans="1:7" ht="14.25" customHeight="1" x14ac:dyDescent="0.2">
      <c r="A178" s="12"/>
      <c r="B178" s="11"/>
      <c r="C178" s="11"/>
      <c r="D178" s="11"/>
      <c r="E178" s="10"/>
      <c r="F178" s="10"/>
      <c r="G178" s="10"/>
    </row>
    <row r="179" spans="1:7" ht="13.5" hidden="1" customHeight="1" thickBot="1" x14ac:dyDescent="0.25">
      <c r="A179" s="9"/>
      <c r="B179" s="9"/>
      <c r="C179" s="9"/>
      <c r="D179" s="9"/>
      <c r="E179" s="9"/>
      <c r="F179" s="8"/>
      <c r="G179" s="8"/>
    </row>
    <row r="180" spans="1:7" ht="48.75" hidden="1" customHeight="1" thickTop="1" thickBot="1" x14ac:dyDescent="0.25">
      <c r="B180" s="7"/>
      <c r="C180" s="6"/>
      <c r="D180" s="6"/>
      <c r="E180" s="5" t="s">
        <v>9</v>
      </c>
      <c r="F180" s="5"/>
      <c r="G180" s="4"/>
    </row>
    <row r="181" spans="1:7" ht="13.5" hidden="1" customHeight="1" thickTop="1" thickBot="1" x14ac:dyDescent="0.25"/>
    <row r="182" spans="1:7" ht="15.75" hidden="1" thickTop="1" x14ac:dyDescent="0.2">
      <c r="B182" s="155" t="s">
        <v>8</v>
      </c>
      <c r="C182" s="156"/>
      <c r="D182" s="156"/>
      <c r="E182" s="157"/>
      <c r="F182" s="157"/>
      <c r="G182" s="158"/>
    </row>
    <row r="183" spans="1:7" hidden="1" x14ac:dyDescent="0.2">
      <c r="B183" s="159" t="s">
        <v>7</v>
      </c>
      <c r="C183" s="160"/>
      <c r="D183" s="160"/>
      <c r="E183" s="161"/>
      <c r="F183" s="161"/>
      <c r="G183" s="162"/>
    </row>
    <row r="184" spans="1:7" hidden="1" x14ac:dyDescent="0.2">
      <c r="B184" s="159" t="s">
        <v>6</v>
      </c>
      <c r="C184" s="160"/>
      <c r="D184" s="160"/>
      <c r="E184" s="163"/>
      <c r="F184" s="163"/>
      <c r="G184" s="164"/>
    </row>
    <row r="185" spans="1:7" hidden="1" x14ac:dyDescent="0.2">
      <c r="B185" s="159" t="s">
        <v>5</v>
      </c>
      <c r="C185" s="160"/>
      <c r="D185" s="160"/>
      <c r="E185" s="163"/>
      <c r="F185" s="163"/>
      <c r="G185" s="164"/>
    </row>
    <row r="186" spans="1:7" hidden="1" x14ac:dyDescent="0.2">
      <c r="B186" s="159" t="s">
        <v>4</v>
      </c>
      <c r="C186" s="160"/>
      <c r="D186" s="160"/>
      <c r="E186" s="163"/>
      <c r="F186" s="163"/>
      <c r="G186" s="164"/>
    </row>
    <row r="187" spans="1:7" hidden="1" x14ac:dyDescent="0.2">
      <c r="B187" s="159" t="s">
        <v>3</v>
      </c>
      <c r="C187" s="160"/>
      <c r="D187" s="160"/>
      <c r="E187" s="161"/>
      <c r="F187" s="161"/>
      <c r="G187" s="162"/>
    </row>
    <row r="188" spans="1:7" hidden="1" x14ac:dyDescent="0.2">
      <c r="B188" s="159" t="s">
        <v>2</v>
      </c>
      <c r="C188" s="160"/>
      <c r="D188" s="160"/>
      <c r="E188" s="161"/>
      <c r="F188" s="161"/>
      <c r="G188" s="162"/>
    </row>
    <row r="189" spans="1:7" hidden="1" x14ac:dyDescent="0.2">
      <c r="B189" s="159" t="s">
        <v>1</v>
      </c>
      <c r="C189" s="160"/>
      <c r="D189" s="160"/>
      <c r="E189" s="163"/>
      <c r="F189" s="163"/>
      <c r="G189" s="164"/>
    </row>
    <row r="190" spans="1:7" ht="15.75" hidden="1" thickBot="1" x14ac:dyDescent="0.25">
      <c r="B190" s="165" t="s">
        <v>0</v>
      </c>
      <c r="C190" s="166"/>
      <c r="D190" s="166"/>
      <c r="E190" s="167"/>
      <c r="F190" s="167"/>
      <c r="G190" s="168"/>
    </row>
    <row r="191" spans="1:7" ht="4.5" hidden="1" customHeight="1" thickTop="1" x14ac:dyDescent="0.2">
      <c r="B191" s="169"/>
      <c r="C191" s="169"/>
      <c r="D191" s="169"/>
      <c r="E191" s="170"/>
      <c r="F191" s="170"/>
      <c r="G191" s="170"/>
    </row>
    <row r="192" spans="1:7" hidden="1" x14ac:dyDescent="0.2"/>
  </sheetData>
  <mergeCells count="45">
    <mergeCell ref="E174:F174"/>
    <mergeCell ref="B171:G171"/>
    <mergeCell ref="E175:F175"/>
    <mergeCell ref="B172:D172"/>
    <mergeCell ref="B168:D168"/>
    <mergeCell ref="B5:E5"/>
    <mergeCell ref="C80:C82"/>
    <mergeCell ref="C150:C152"/>
    <mergeCell ref="B175:D175"/>
    <mergeCell ref="B170:G170"/>
    <mergeCell ref="B173:D173"/>
    <mergeCell ref="F172:G172"/>
    <mergeCell ref="F173:G173"/>
    <mergeCell ref="B174:D174"/>
    <mergeCell ref="E186:G186"/>
    <mergeCell ref="A1:F1"/>
    <mergeCell ref="C12:C14"/>
    <mergeCell ref="C37:C39"/>
    <mergeCell ref="C3:D3"/>
    <mergeCell ref="B7:E8"/>
    <mergeCell ref="B4:E4"/>
    <mergeCell ref="C122:C124"/>
    <mergeCell ref="B6:E6"/>
    <mergeCell ref="B167:D167"/>
    <mergeCell ref="E180:G180"/>
    <mergeCell ref="B182:D182"/>
    <mergeCell ref="B184:D184"/>
    <mergeCell ref="B185:D185"/>
    <mergeCell ref="B183:D183"/>
    <mergeCell ref="E182:G182"/>
    <mergeCell ref="E183:G183"/>
    <mergeCell ref="E184:G184"/>
    <mergeCell ref="E185:G185"/>
    <mergeCell ref="B186:D186"/>
    <mergeCell ref="B187:D187"/>
    <mergeCell ref="B188:D188"/>
    <mergeCell ref="B190:D190"/>
    <mergeCell ref="B189:D189"/>
    <mergeCell ref="B180:D180"/>
    <mergeCell ref="E189:G189"/>
    <mergeCell ref="E187:G187"/>
    <mergeCell ref="E188:G188"/>
    <mergeCell ref="E190:G190"/>
    <mergeCell ref="B191:D191"/>
    <mergeCell ref="E191:G191"/>
  </mergeCells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5" max="16383" man="1"/>
    <brk id="78" max="16383" man="1"/>
    <brk id="120" max="16383" man="1"/>
    <brk id="148" max="16383" man="1"/>
    <brk id="1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DML01E70000</vt:lpstr>
      <vt:lpstr>0503721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2020-02-04T06:21:41Z</dcterms:created>
  <dcterms:modified xsi:type="dcterms:W3CDTF">2020-02-04T06:21:43Z</dcterms:modified>
</cp:coreProperties>
</file>