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07.tmp\"/>
    </mc:Choice>
  </mc:AlternateContent>
  <bookViews>
    <workbookView xWindow="0" yWindow="0" windowWidth="28125" windowHeight="8775"/>
  </bookViews>
  <sheets>
    <sheet name="ТРАФАРЕТ" sheetId="1" r:id="rId1"/>
  </sheets>
  <calcPr calcId="162913" fullPrecision="0"/>
</workbook>
</file>

<file path=xl/calcChain.xml><?xml version="1.0" encoding="utf-8"?>
<calcChain xmlns="http://schemas.openxmlformats.org/spreadsheetml/2006/main">
  <c r="D16" i="1" l="1"/>
  <c r="E16" i="1"/>
  <c r="G17" i="1"/>
  <c r="G18" i="1"/>
  <c r="G19" i="1"/>
  <c r="F20" i="1"/>
  <c r="F16" i="1"/>
  <c r="G20" i="1"/>
  <c r="G22" i="1"/>
  <c r="G23" i="1"/>
  <c r="G24" i="1"/>
  <c r="G26" i="1"/>
  <c r="D27" i="1"/>
  <c r="E27" i="1"/>
  <c r="F27" i="1"/>
  <c r="G27" i="1"/>
  <c r="G29" i="1"/>
  <c r="G30" i="1"/>
  <c r="G31" i="1"/>
  <c r="G37" i="1"/>
  <c r="G39" i="1"/>
  <c r="G40" i="1"/>
  <c r="G41" i="1"/>
  <c r="G42" i="1"/>
  <c r="D44" i="1"/>
  <c r="E44" i="1"/>
  <c r="F44" i="1"/>
  <c r="F43" i="1"/>
  <c r="G44" i="1"/>
  <c r="G46" i="1"/>
  <c r="G47" i="1"/>
  <c r="G48" i="1"/>
  <c r="D49" i="1"/>
  <c r="D43" i="1" s="1"/>
  <c r="E49" i="1"/>
  <c r="E43" i="1" s="1"/>
  <c r="E85" i="1" s="1"/>
  <c r="F49" i="1"/>
  <c r="G49" i="1"/>
  <c r="G51" i="1"/>
  <c r="G52" i="1"/>
  <c r="G53" i="1"/>
  <c r="G54" i="1"/>
  <c r="G55" i="1"/>
  <c r="G56" i="1"/>
  <c r="D57" i="1"/>
  <c r="E57" i="1"/>
  <c r="F57" i="1"/>
  <c r="G57" i="1"/>
  <c r="G59" i="1"/>
  <c r="G60" i="1"/>
  <c r="D61" i="1"/>
  <c r="E61" i="1"/>
  <c r="F61" i="1"/>
  <c r="G61" i="1"/>
  <c r="G63" i="1"/>
  <c r="G64" i="1"/>
  <c r="D65" i="1"/>
  <c r="E65" i="1"/>
  <c r="F65" i="1"/>
  <c r="G65" i="1"/>
  <c r="G67" i="1"/>
  <c r="G68" i="1"/>
  <c r="D74" i="1"/>
  <c r="E74" i="1"/>
  <c r="F74" i="1"/>
  <c r="G74" i="1"/>
  <c r="G76" i="1"/>
  <c r="G77" i="1"/>
  <c r="G78" i="1"/>
  <c r="G79" i="1"/>
  <c r="G81" i="1"/>
  <c r="G82" i="1"/>
  <c r="G83" i="1"/>
  <c r="G86" i="1"/>
  <c r="D88" i="1"/>
  <c r="E88" i="1"/>
  <c r="F88" i="1"/>
  <c r="G88" i="1"/>
  <c r="G90" i="1"/>
  <c r="G91" i="1"/>
  <c r="D92" i="1"/>
  <c r="E92" i="1"/>
  <c r="F92" i="1"/>
  <c r="G92" i="1"/>
  <c r="G94" i="1"/>
  <c r="G95" i="1"/>
  <c r="D96" i="1"/>
  <c r="E96" i="1"/>
  <c r="F96" i="1"/>
  <c r="G96" i="1"/>
  <c r="G98" i="1"/>
  <c r="G99" i="1"/>
  <c r="D100" i="1"/>
  <c r="D87" i="1" s="1"/>
  <c r="E100" i="1"/>
  <c r="E87" i="1" s="1"/>
  <c r="F100" i="1"/>
  <c r="F87" i="1" s="1"/>
  <c r="G100" i="1"/>
  <c r="G102" i="1"/>
  <c r="G103" i="1"/>
  <c r="D109" i="1"/>
  <c r="E109" i="1"/>
  <c r="F109" i="1"/>
  <c r="G109" i="1"/>
  <c r="G111" i="1"/>
  <c r="G112" i="1"/>
  <c r="D113" i="1"/>
  <c r="E113" i="1"/>
  <c r="F113" i="1"/>
  <c r="G113" i="1"/>
  <c r="G115" i="1"/>
  <c r="G116" i="1"/>
  <c r="G117" i="1"/>
  <c r="D120" i="1"/>
  <c r="E120" i="1"/>
  <c r="F120" i="1"/>
  <c r="G120" i="1"/>
  <c r="G122" i="1"/>
  <c r="G123" i="1"/>
  <c r="D124" i="1"/>
  <c r="E124" i="1"/>
  <c r="F124" i="1"/>
  <c r="G124" i="1"/>
  <c r="G126" i="1"/>
  <c r="G127" i="1"/>
  <c r="D128" i="1"/>
  <c r="E128" i="1"/>
  <c r="F128" i="1"/>
  <c r="G128" i="1"/>
  <c r="G130" i="1"/>
  <c r="G131" i="1"/>
  <c r="D132" i="1"/>
  <c r="E132" i="1"/>
  <c r="F132" i="1"/>
  <c r="G132" i="1"/>
  <c r="G134" i="1"/>
  <c r="G135" i="1"/>
  <c r="D136" i="1"/>
  <c r="E136" i="1"/>
  <c r="F136" i="1"/>
  <c r="G136" i="1"/>
  <c r="G138" i="1"/>
  <c r="G139" i="1"/>
  <c r="D145" i="1"/>
  <c r="D119" i="1" s="1"/>
  <c r="E145" i="1"/>
  <c r="E119" i="1" s="1"/>
  <c r="F145" i="1"/>
  <c r="F119" i="1" s="1"/>
  <c r="G145" i="1"/>
  <c r="G147" i="1"/>
  <c r="G148" i="1"/>
  <c r="D150" i="1"/>
  <c r="E150" i="1"/>
  <c r="F150" i="1"/>
  <c r="G150" i="1"/>
  <c r="G152" i="1"/>
  <c r="G153" i="1"/>
  <c r="D154" i="1"/>
  <c r="E154" i="1"/>
  <c r="F154" i="1"/>
  <c r="G154" i="1"/>
  <c r="G156" i="1"/>
  <c r="G157" i="1"/>
  <c r="D158" i="1"/>
  <c r="D149" i="1" s="1"/>
  <c r="E158" i="1"/>
  <c r="E149" i="1" s="1"/>
  <c r="F158" i="1"/>
  <c r="F149" i="1" s="1"/>
  <c r="G158" i="1"/>
  <c r="G160" i="1"/>
  <c r="G161" i="1"/>
  <c r="G162" i="1"/>
  <c r="G163" i="1"/>
  <c r="G16" i="1"/>
  <c r="F85" i="1"/>
  <c r="G149" i="1" l="1"/>
  <c r="F118" i="1"/>
  <c r="E118" i="1"/>
  <c r="D118" i="1"/>
  <c r="G118" i="1" s="1"/>
  <c r="G119" i="1"/>
  <c r="F84" i="1"/>
  <c r="E84" i="1"/>
  <c r="D84" i="1"/>
  <c r="G84" i="1" s="1"/>
  <c r="G87" i="1"/>
  <c r="G43" i="1"/>
  <c r="D85" i="1"/>
  <c r="G85" i="1" s="1"/>
</calcChain>
</file>

<file path=xl/sharedStrings.xml><?xml version="1.0" encoding="utf-8"?>
<sst xmlns="http://schemas.openxmlformats.org/spreadsheetml/2006/main" count="472" uniqueCount="340">
  <si>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</si>
  <si>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</si>
  <si>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</si>
  <si>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</si>
  <si>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</si>
  <si>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</si>
  <si>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</si>
  <si>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</si>
  <si>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</si>
  <si>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</si>
  <si>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</si>
  <si>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</si>
  <si>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</si>
  <si>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</si>
  <si>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</si>
  <si>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</si>
  <si>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</si>
  <si>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</si>
  <si>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</si>
  <si>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</si>
  <si>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</si>
  <si>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</si>
  <si>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</si>
  <si>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</si>
  <si>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</si>
  <si>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</si>
  <si>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</si>
  <si>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</si>
  <si>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</si>
  <si>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</si>
  <si>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</si>
  <si>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</si>
  <si>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</si>
  <si>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</si>
  <si>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</si>
  <si>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</si>
  <si>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</si>
  <si>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</si>
  <si>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</si>
  <si>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</si>
  <si>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</si>
  <si>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</si>
  <si>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</si>
  <si>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</si>
  <si>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</si>
  <si>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Форма 0503721 с.2</t>
  </si>
  <si>
    <t>200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</si>
  <si>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</si>
  <si>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</si>
  <si>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</si>
  <si>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</si>
  <si>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</si>
  <si>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</si>
  <si>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</si>
  <si>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</si>
  <si>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</si>
  <si>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</si>
  <si>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</si>
  <si>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</si>
  <si>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</si>
  <si>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</si>
  <si>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</si>
  <si>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</si>
  <si>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</si>
  <si>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</si>
  <si>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</si>
  <si>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</si>
  <si>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</si>
  <si>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</si>
  <si>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</si>
  <si>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</si>
  <si>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</si>
  <si>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</si>
  <si>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</si>
  <si>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</si>
  <si>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</si>
  <si>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</si>
  <si>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</si>
  <si>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</si>
  <si>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</si>
  <si>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</si>
  <si>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</si>
  <si>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</si>
  <si>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</si>
  <si>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</si>
  <si>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</si>
  <si>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</si>
  <si>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</si>
  <si>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</si>
  <si>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</si>
  <si>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</si>
  <si>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</si>
  <si>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</si>
  <si>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</si>
  <si>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</si>
  <si>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</si>
  <si>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</si>
  <si>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</si>
  <si>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</si>
  <si>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</si>
  <si>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</si>
  <si>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</si>
  <si>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</si>
  <si>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</si>
  <si>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</si>
  <si>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</si>
  <si>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</si>
  <si>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</si>
  <si>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</si>
  <si>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</si>
  <si>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</si>
  <si>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</si>
  <si>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</si>
  <si>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</si>
  <si>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</si>
  <si>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</si>
  <si>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510</t>
  </si>
  <si>
    <t>610</t>
  </si>
  <si>
    <t>421</t>
  </si>
  <si>
    <t>520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</si>
  <si>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</si>
  <si>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</si>
  <si>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</si>
  <si>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</si>
  <si>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</si>
  <si>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</si>
  <si>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</si>
  <si>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</si>
  <si>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</si>
  <si>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</si>
  <si>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</si>
  <si>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</si>
  <si>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</si>
  <si>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</si>
  <si>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</si>
  <si>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</si>
  <si>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</si>
  <si>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</si>
  <si>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</si>
  <si>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</si>
  <si>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</si>
  <si>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</si>
  <si>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</si>
  <si>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</si>
  <si>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</si>
  <si>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</si>
  <si>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</si>
  <si>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</si>
  <si>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</si>
  <si>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</si>
  <si>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</si>
  <si>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</si>
  <si>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</si>
  <si>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</si>
  <si>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</si>
  <si>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</si>
  <si>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</si>
  <si>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</si>
  <si>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</si>
  <si>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</si>
  <si>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</si>
  <si>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</si>
  <si>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</si>
  <si>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</si>
  <si>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</si>
  <si>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</si>
  <si>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</si>
  <si>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</si>
  <si>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</si>
  <si>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</si>
  <si>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</si>
  <si>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</si>
  <si>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</si>
  <si>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</si>
  <si>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</si>
  <si>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</si>
  <si>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</si>
  <si>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</si>
  <si>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</si>
  <si>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</si>
  <si>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</si>
  <si>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</si>
  <si>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</si>
  <si>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</si>
  <si>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</si>
  <si>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</si>
  <si>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</si>
  <si>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</si>
  <si>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</si>
  <si>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</si>
  <si>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</si>
  <si>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</si>
  <si>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</si>
  <si>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</si>
  <si>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</si>
  <si>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</si>
  <si>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</si>
  <si>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</si>
  <si>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</si>
  <si>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</si>
  <si>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</si>
  <si>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</si>
  <si>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</si>
  <si>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</si>
  <si>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</si>
  <si>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</si>
  <si>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</si>
  <si>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</si>
  <si>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</si>
  <si>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субсидии на осуществление капитальных вложений</t>
  </si>
  <si>
    <t>Штрафы, пени, неустойки, возмещения ущерба</t>
  </si>
  <si>
    <t>193</t>
  </si>
  <si>
    <t>194</t>
  </si>
  <si>
    <t>234</t>
  </si>
  <si>
    <t>Чистое поступление прав пользования активом</t>
  </si>
  <si>
    <t>450</t>
  </si>
  <si>
    <t>Чистое изменение затрат на изготовление готовой продукции (работ, услуг)</t>
  </si>
  <si>
    <t>381</t>
  </si>
  <si>
    <t>382</t>
  </si>
  <si>
    <t>Чистое изменение расходов будущих периодов</t>
  </si>
  <si>
    <t>400</t>
  </si>
  <si>
    <t>Чистое поступление средств учреждений</t>
  </si>
  <si>
    <t>поступление средств</t>
  </si>
  <si>
    <t>выбытие средств</t>
  </si>
  <si>
    <t>Чистое поступление ценных бумаг, кроме акций</t>
  </si>
  <si>
    <t>увеличение стоимости ценных бумаг, кроме акций и иных форм участия в капитале</t>
  </si>
  <si>
    <t>уменьшение стоимости ценных бумаг, кроме акций и иных форм участия в капитале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</si>
  <si>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</si>
  <si>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</si>
  <si>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</si>
  <si>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</si>
  <si>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183</t>
  </si>
  <si>
    <t>184</t>
  </si>
  <si>
    <t>189</t>
  </si>
  <si>
    <t>41Х</t>
  </si>
  <si>
    <t>42Х</t>
  </si>
  <si>
    <t>43Х</t>
  </si>
  <si>
    <t>Доходы от собственности</t>
  </si>
  <si>
    <t>Доходы от оказания платных услуг (работ), компенсаций затрат</t>
  </si>
  <si>
    <t>Безвозмездные  поступления от бюджетов</t>
  </si>
  <si>
    <t>в том числе:</t>
  </si>
  <si>
    <t>поступления от наднациональных организаций и правительств 
иностранных государств</t>
  </si>
  <si>
    <t>поступления от международных финансовых организаций</t>
  </si>
  <si>
    <t>Доходы от операций с активами</t>
  </si>
  <si>
    <t xml:space="preserve">из них: </t>
  </si>
  <si>
    <t xml:space="preserve"> из них:</t>
  </si>
  <si>
    <t>доходы от реализации нефинансовых активов</t>
  </si>
  <si>
    <t>доходы от реализации финансовых активов</t>
  </si>
  <si>
    <t>Прочие доходы</t>
  </si>
  <si>
    <t>из них:</t>
  </si>
  <si>
    <t>Оплата труда и начисления на выплаты по оплате труда</t>
  </si>
  <si>
    <t>заработная плата</t>
  </si>
  <si>
    <t>начисления на выплаты по оплате труда</t>
  </si>
  <si>
    <t>Оплата работ, услуг</t>
  </si>
  <si>
    <t>услуги связи</t>
  </si>
  <si>
    <t>коммунальные услуги</t>
  </si>
  <si>
    <t>арендная плата за пользование имуществом</t>
  </si>
  <si>
    <t>транспортные услуги</t>
  </si>
  <si>
    <t>работы, услуги по содержанию имущества</t>
  </si>
  <si>
    <t>прочие работы, услуги</t>
  </si>
  <si>
    <t>Обслуживание долговых обязательств</t>
  </si>
  <si>
    <t>обслуживание долговых обязательств учреждения</t>
  </si>
  <si>
    <t>процентные расходы по обязательствам</t>
  </si>
  <si>
    <t>Безвозмездные перечисления организациям</t>
  </si>
  <si>
    <t>безвозмездные перечисления государственным
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</si>
  <si>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</si>
  <si>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Безвозмездные перечисления бюджетам</t>
  </si>
  <si>
    <t>перечисления наднациональным организациям и 
правительствам иностранных государств</t>
  </si>
  <si>
    <t>перечисления международным организациям</t>
  </si>
  <si>
    <t>Социальное обеспечение</t>
  </si>
  <si>
    <t>пособия по социальной помощи населению</t>
  </si>
  <si>
    <t>пенсии, пособия, выплачиваемые организациями сектора
государственного управления</t>
  </si>
  <si>
    <t>Прочие расходы</t>
  </si>
  <si>
    <t>амортизация основных средств и нематериальных активов</t>
  </si>
  <si>
    <t>расходование материальных запасов</t>
  </si>
  <si>
    <t>чрезвычайные расходы по операциям с активами</t>
  </si>
  <si>
    <t>увеличение стоимости основных средств</t>
  </si>
  <si>
    <t>уменьшение стоимости основных средств</t>
  </si>
  <si>
    <t>Чистое поступление нематериальных активов</t>
  </si>
  <si>
    <t>увеличение стоимости нематериальных активов</t>
  </si>
  <si>
    <t>уменьшение стоимости нематериальных активов</t>
  </si>
  <si>
    <t>Чистое поступление непроизведенных активов</t>
  </si>
  <si>
    <t>увеличение стоимости непроизведенных активов</t>
  </si>
  <si>
    <t>уменьшение стоимости непроизведенных активов</t>
  </si>
  <si>
    <t>Чистое поступление материальных запасов</t>
  </si>
  <si>
    <t>увеличение стоимости материальных запасов</t>
  </si>
  <si>
    <t>уменьшение стоимости материальных запасов</t>
  </si>
  <si>
    <t>увеличение стоимости прав пользования активом</t>
  </si>
  <si>
    <t>уменьшение стоимости прав пользования активом</t>
  </si>
  <si>
    <t>увеличение затрат</t>
  </si>
  <si>
    <t>уменьшение затрат</t>
  </si>
  <si>
    <t>увеличение стоимости акций и иных форм участия в капитале</t>
  </si>
  <si>
    <t>уменьшение стоимости акций и иных форм участия в капитале</t>
  </si>
  <si>
    <t>увеличение стоимости  иных финансовых активов</t>
  </si>
  <si>
    <t>уменьшение стоимости  иных финансовых активов</t>
  </si>
  <si>
    <t>увеличение дебиторской задолженности</t>
  </si>
  <si>
    <t>уменьшение дебиторской задолженности</t>
  </si>
  <si>
    <t>увеличение задолженности по привлечениям перед резидентами</t>
  </si>
  <si>
    <t>уменьшение задолженности по привлечениям перед резидентами</t>
  </si>
  <si>
    <t>увеличение задолженности по привлечениям перед нерезидентами</t>
  </si>
  <si>
    <t>уменьшение задолженности по привлечениям перед нерезидентами</t>
  </si>
  <si>
    <t>увеличение прочей кредиторской задолженности</t>
  </si>
  <si>
    <t>уменьшение прочей кредиторской задолженности</t>
  </si>
  <si>
    <t>увеличение задолженности по  предоставленным займам (ссудам)</t>
  </si>
  <si>
    <t>уменьшение задолженности по  предоставленным займам (ссудам)</t>
  </si>
  <si>
    <t>Доходы (стр.030 + стр.040 + стр.050 + стр.060 + стр.090 + стр.100)</t>
  </si>
  <si>
    <t>Расходы  (стр.160 + стр.170 + стр. 190 + стр.210 +                                                             стр. 230 + стр. 240 + стр. 250 + стр. 260 )</t>
  </si>
  <si>
    <t>Чистый операционный результат (стр.301 - стр.302); (стр.310 + стр.400)</t>
  </si>
  <si>
    <t>Операции с нефинансовыми активами (стр.320 + стр.330 + стр.350 + стр.360 + стр.370+ стр.380 + стр.390)</t>
  </si>
  <si>
    <t>Операции с финансовыми активами и обязательствами (стр.410 - стр.510)</t>
  </si>
  <si>
    <t>Операции с финансовыми активами (стр. 420 + стр. 430 + стр. 440 + стр. 460 + стр. 470 + стр. 480)</t>
  </si>
  <si>
    <t>Операции с обязательствами (стр.520 + стр.530 + стр.540+ стр.550+ стр.560)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</si>
  <si>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</si>
  <si>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</si>
  <si>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</si>
  <si>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</si>
  <si>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</si>
  <si>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</si>
  <si>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</si>
  <si>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</si>
  <si>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</si>
  <si>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</si>
  <si>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Коломейцева Е. А.</t>
  </si>
  <si>
    <t>ГОД</t>
  </si>
  <si>
    <t>5</t>
  </si>
  <si>
    <t>01.01.2019</t>
  </si>
  <si>
    <t>3</t>
  </si>
  <si>
    <t>500</t>
  </si>
  <si>
    <t>01 января 2019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</si>
  <si>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</si>
  <si>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</si>
  <si>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Чистое поступление иных финансовых активов</t>
  </si>
  <si>
    <t>Чистое увеличение дебиторской задолженности</t>
  </si>
  <si>
    <t>Чистое увеличение прочей кредиторской задолженности</t>
  </si>
  <si>
    <t>прочие выплаты</t>
  </si>
  <si>
    <t>иные прочие доходы</t>
  </si>
  <si>
    <t>Расходы по операциям с активами</t>
  </si>
  <si>
    <t>Операционный результат до налогообложения  (стр.010 - стр.150)</t>
  </si>
  <si>
    <t>Налог на прибыль</t>
  </si>
  <si>
    <t>Чистое поступление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</si>
</sst>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3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8"/>
      <color rgb="FFFF0000"/>
      <name val="Arial Cyr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4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3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3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Border="1" applyAlignment="1"/>
    <xf numFmtId="49" fontId="2" fillId="0" borderId="23" xfId="0" applyNumberFormat="1" applyFont="1" applyBorder="1" applyAlignment="1" applyProtection="1">
      <alignment horizontal="center" wrapText="1"/>
      <protection locked="0"/>
    </xf>
    <xf numFmtId="164" fontId="2" fillId="0" borderId="26" xfId="0" applyNumberFormat="1" applyFont="1" applyBorder="1" applyAlignment="1" applyProtection="1">
      <alignment horizontal="right"/>
      <protection locked="0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0" borderId="27" xfId="0" applyNumberFormat="1" applyFont="1" applyBorder="1" applyAlignment="1" applyProtection="1">
      <alignment horizontal="right"/>
      <protection locked="0"/>
    </xf>
    <xf numFmtId="164" fontId="2" fillId="0" borderId="21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22" xfId="0" applyNumberFormat="1" applyFont="1" applyBorder="1" applyAlignment="1" applyProtection="1">
      <alignment horizontal="right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26" xfId="0" applyNumberFormat="1" applyFont="1" applyFill="1" applyBorder="1" applyAlignment="1" applyProtection="1">
      <alignment horizontal="right"/>
      <protection locked="0"/>
    </xf>
    <xf numFmtId="0" fontId="2" fillId="0" borderId="29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0" borderId="18" xfId="0" applyNumberFormat="1" applyFont="1" applyFill="1" applyBorder="1" applyAlignment="1" applyProtection="1">
      <alignment horizontal="right"/>
      <protection locked="0"/>
    </xf>
    <xf numFmtId="164" fontId="2" fillId="15" borderId="26" xfId="0" applyNumberFormat="1" applyFont="1" applyFill="1" applyBorder="1" applyAlignment="1" applyProtection="1">
      <alignment horizontal="right"/>
    </xf>
    <xf numFmtId="164" fontId="2" fillId="15" borderId="26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49" fontId="2" fillId="0" borderId="28" xfId="0" applyNumberFormat="1" applyFont="1" applyBorder="1" applyAlignment="1">
      <alignment horizontal="centerContinuous"/>
    </xf>
    <xf numFmtId="164" fontId="2" fillId="0" borderId="16" xfId="0" applyNumberFormat="1" applyFont="1" applyFill="1" applyBorder="1" applyAlignment="1" applyProtection="1">
      <alignment horizontal="right"/>
      <protection locked="0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0" borderId="31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vertical="center"/>
    </xf>
    <xf numFmtId="49" fontId="2" fillId="15" borderId="32" xfId="0" applyNumberFormat="1" applyFont="1" applyFill="1" applyBorder="1" applyAlignment="1">
      <alignment horizontal="center"/>
    </xf>
    <xf numFmtId="49" fontId="2" fillId="15" borderId="33" xfId="0" applyNumberFormat="1" applyFont="1" applyFill="1" applyBorder="1" applyAlignment="1">
      <alignment horizontal="center"/>
    </xf>
    <xf numFmtId="0" fontId="5" fillId="15" borderId="34" xfId="0" applyFont="1" applyFill="1" applyBorder="1" applyAlignment="1">
      <alignment wrapText="1"/>
    </xf>
    <xf numFmtId="49" fontId="2" fillId="15" borderId="35" xfId="0" applyNumberFormat="1" applyFont="1" applyFill="1" applyBorder="1" applyAlignment="1">
      <alignment horizontal="center"/>
    </xf>
    <xf numFmtId="49" fontId="2" fillId="15" borderId="18" xfId="0" applyNumberFormat="1" applyFont="1" applyFill="1" applyBorder="1" applyAlignment="1">
      <alignment horizontal="center"/>
    </xf>
    <xf numFmtId="0" fontId="5" fillId="15" borderId="34" xfId="0" applyFont="1" applyFill="1" applyBorder="1" applyAlignment="1">
      <alignment horizontal="left" wrapText="1"/>
    </xf>
    <xf numFmtId="0" fontId="2" fillId="15" borderId="0" xfId="0" applyFont="1" applyFill="1" applyBorder="1" applyAlignment="1">
      <alignment horizontal="left" wrapText="1" indent="6"/>
    </xf>
    <xf numFmtId="49" fontId="2" fillId="15" borderId="36" xfId="0" applyNumberFormat="1" applyFont="1" applyFill="1" applyBorder="1" applyAlignment="1">
      <alignment horizontal="center"/>
    </xf>
    <xf numFmtId="49" fontId="2" fillId="15" borderId="13" xfId="0" applyNumberFormat="1" applyFont="1" applyFill="1" applyBorder="1" applyAlignment="1">
      <alignment horizontal="center"/>
    </xf>
    <xf numFmtId="0" fontId="2" fillId="15" borderId="34" xfId="0" applyFont="1" applyFill="1" applyBorder="1" applyAlignment="1">
      <alignment horizontal="left" wrapText="1" indent="4"/>
    </xf>
    <xf numFmtId="49" fontId="2" fillId="15" borderId="37" xfId="0" applyNumberFormat="1" applyFont="1" applyFill="1" applyBorder="1" applyAlignment="1">
      <alignment horizontal="center"/>
    </xf>
    <xf numFmtId="49" fontId="2" fillId="15" borderId="16" xfId="0" applyNumberFormat="1" applyFont="1" applyFill="1" applyBorder="1" applyAlignment="1">
      <alignment horizontal="center"/>
    </xf>
    <xf numFmtId="49" fontId="2" fillId="15" borderId="38" xfId="0" applyNumberFormat="1" applyFont="1" applyFill="1" applyBorder="1" applyAlignment="1">
      <alignment horizontal="center"/>
    </xf>
    <xf numFmtId="49" fontId="2" fillId="15" borderId="21" xfId="0" applyNumberFormat="1" applyFont="1" applyFill="1" applyBorder="1" applyAlignment="1">
      <alignment horizontal="center"/>
    </xf>
    <xf numFmtId="0" fontId="5" fillId="15" borderId="39" xfId="0" applyFont="1" applyFill="1" applyBorder="1" applyAlignment="1">
      <alignment horizontal="left" wrapText="1"/>
    </xf>
    <xf numFmtId="0" fontId="2" fillId="15" borderId="0" xfId="0" applyFont="1" applyFill="1" applyBorder="1" applyAlignment="1">
      <alignment horizontal="left" wrapText="1" indent="4"/>
    </xf>
    <xf numFmtId="49" fontId="2" fillId="15" borderId="27" xfId="0" applyNumberFormat="1" applyFont="1" applyFill="1" applyBorder="1" applyAlignment="1">
      <alignment horizontal="center"/>
    </xf>
    <xf numFmtId="49" fontId="2" fillId="15" borderId="40" xfId="0" applyNumberFormat="1" applyFont="1" applyFill="1" applyBorder="1" applyAlignment="1">
      <alignment horizontal="center"/>
    </xf>
    <xf numFmtId="49" fontId="2" fillId="15" borderId="17" xfId="0" applyNumberFormat="1" applyFont="1" applyFill="1" applyBorder="1" applyAlignment="1">
      <alignment horizontal="center"/>
    </xf>
    <xf numFmtId="0" fontId="5" fillId="15" borderId="0" xfId="0" applyFont="1" applyFill="1" applyBorder="1" applyAlignment="1">
      <alignment horizontal="left" wrapText="1"/>
    </xf>
    <xf numFmtId="0" fontId="2" fillId="15" borderId="41" xfId="0" applyFont="1" applyFill="1" applyBorder="1" applyAlignment="1">
      <alignment horizontal="left" wrapText="1" indent="6"/>
    </xf>
    <xf numFmtId="49" fontId="2" fillId="15" borderId="36" xfId="0" applyNumberFormat="1" applyFont="1" applyFill="1" applyBorder="1" applyAlignment="1"/>
    <xf numFmtId="49" fontId="2" fillId="15" borderId="13" xfId="0" applyNumberFormat="1" applyFont="1" applyFill="1" applyBorder="1" applyAlignment="1"/>
    <xf numFmtId="0" fontId="2" fillId="15" borderId="41" xfId="0" applyFont="1" applyFill="1" applyBorder="1" applyAlignment="1">
      <alignment horizontal="left" wrapText="1" indent="4"/>
    </xf>
    <xf numFmtId="49" fontId="2" fillId="15" borderId="42" xfId="0" applyNumberFormat="1" applyFont="1" applyFill="1" applyBorder="1" applyAlignment="1">
      <alignment horizontal="center"/>
    </xf>
    <xf numFmtId="0" fontId="2" fillId="15" borderId="39" xfId="0" applyFont="1" applyFill="1" applyBorder="1" applyAlignment="1">
      <alignment horizontal="left" wrapText="1" indent="4"/>
    </xf>
    <xf numFmtId="0" fontId="2" fillId="15" borderId="43" xfId="0" applyFont="1" applyFill="1" applyBorder="1" applyAlignment="1">
      <alignment horizontal="left" wrapText="1" indent="4"/>
    </xf>
    <xf numFmtId="49" fontId="2" fillId="15" borderId="14" xfId="0" applyNumberFormat="1" applyFont="1" applyFill="1" applyBorder="1" applyAlignment="1">
      <alignment horizontal="center"/>
    </xf>
    <xf numFmtId="49" fontId="2" fillId="15" borderId="20" xfId="0" applyNumberFormat="1" applyFont="1" applyFill="1" applyBorder="1" applyAlignment="1">
      <alignment horizontal="center"/>
    </xf>
    <xf numFmtId="49" fontId="2" fillId="15" borderId="44" xfId="0" applyNumberFormat="1" applyFont="1" applyFill="1" applyBorder="1" applyAlignment="1">
      <alignment horizontal="center"/>
    </xf>
    <xf numFmtId="0" fontId="24" fillId="15" borderId="39" xfId="0" applyFont="1" applyFill="1" applyBorder="1" applyAlignment="1">
      <alignment horizontal="left" wrapText="1"/>
    </xf>
    <xf numFmtId="0" fontId="2" fillId="15" borderId="17" xfId="0" applyFont="1" applyFill="1" applyBorder="1" applyAlignment="1">
      <alignment horizontal="center" vertical="center"/>
    </xf>
    <xf numFmtId="49" fontId="32" fillId="15" borderId="36" xfId="0" applyNumberFormat="1" applyFont="1" applyFill="1" applyBorder="1" applyAlignment="1">
      <alignment horizontal="center" vertical="center"/>
    </xf>
    <xf numFmtId="49" fontId="32" fillId="15" borderId="12" xfId="0" applyNumberFormat="1" applyFont="1" applyFill="1" applyBorder="1" applyAlignment="1">
      <alignment horizontal="center" vertical="center"/>
    </xf>
    <xf numFmtId="0" fontId="25" fillId="15" borderId="39" xfId="0" applyFont="1" applyFill="1" applyBorder="1" applyAlignment="1">
      <alignment horizontal="left" wrapText="1" indent="4"/>
    </xf>
    <xf numFmtId="0" fontId="2" fillId="15" borderId="16" xfId="0" applyFont="1" applyFill="1" applyBorder="1" applyAlignment="1">
      <alignment horizontal="center" vertical="center"/>
    </xf>
    <xf numFmtId="0" fontId="25" fillId="15" borderId="45" xfId="0" applyFont="1" applyFill="1" applyBorder="1" applyAlignment="1">
      <alignment horizontal="left" wrapText="1" indent="4"/>
    </xf>
    <xf numFmtId="0" fontId="2" fillId="15" borderId="27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26" fillId="15" borderId="34" xfId="0" applyFont="1" applyFill="1" applyBorder="1" applyAlignment="1">
      <alignment horizontal="left" wrapText="1"/>
    </xf>
    <xf numFmtId="0" fontId="2" fillId="15" borderId="44" xfId="0" applyFont="1" applyFill="1" applyBorder="1" applyAlignment="1">
      <alignment horizontal="center" vertical="center"/>
    </xf>
    <xf numFmtId="0" fontId="24" fillId="15" borderId="43" xfId="0" applyFont="1" applyFill="1" applyBorder="1" applyAlignment="1">
      <alignment horizontal="left" wrapText="1"/>
    </xf>
    <xf numFmtId="49" fontId="32" fillId="15" borderId="36" xfId="0" applyNumberFormat="1" applyFont="1" applyFill="1" applyBorder="1" applyAlignment="1">
      <alignment horizontal="center"/>
    </xf>
    <xf numFmtId="49" fontId="32" fillId="15" borderId="13" xfId="0" applyNumberFormat="1" applyFont="1" applyFill="1" applyBorder="1" applyAlignment="1">
      <alignment horizontal="center"/>
    </xf>
    <xf numFmtId="0" fontId="25" fillId="15" borderId="43" xfId="0" applyFont="1" applyFill="1" applyBorder="1" applyAlignment="1">
      <alignment horizontal="left" wrapText="1" indent="4"/>
    </xf>
    <xf numFmtId="49" fontId="2" fillId="15" borderId="46" xfId="0" applyNumberFormat="1" applyFont="1" applyFill="1" applyBorder="1" applyAlignment="1">
      <alignment horizontal="center"/>
    </xf>
    <xf numFmtId="49" fontId="2" fillId="15" borderId="31" xfId="0" applyNumberFormat="1" applyFont="1" applyFill="1" applyBorder="1" applyAlignment="1">
      <alignment horizontal="center"/>
    </xf>
    <xf numFmtId="0" fontId="2" fillId="15" borderId="0" xfId="0" applyFont="1" applyFill="1" applyAlignment="1">
      <alignment horizontal="left" wrapText="1" indent="6"/>
    </xf>
    <xf numFmtId="0" fontId="2" fillId="15" borderId="47" xfId="0" applyFont="1" applyFill="1" applyBorder="1" applyAlignment="1">
      <alignment horizontal="left" wrapText="1" indent="4"/>
    </xf>
    <xf numFmtId="164" fontId="2" fillId="15" borderId="19" xfId="0" applyNumberFormat="1" applyFont="1" applyFill="1" applyBorder="1" applyAlignment="1">
      <alignment horizontal="right"/>
    </xf>
    <xf numFmtId="164" fontId="2" fillId="15" borderId="13" xfId="0" applyNumberFormat="1" applyFont="1" applyFill="1" applyBorder="1" applyAlignment="1">
      <alignment horizontal="right"/>
    </xf>
    <xf numFmtId="164" fontId="2" fillId="15" borderId="15" xfId="0" applyNumberFormat="1" applyFont="1" applyFill="1" applyBorder="1" applyAlignment="1">
      <alignment horizontal="right"/>
    </xf>
    <xf numFmtId="164" fontId="2" fillId="15" borderId="12" xfId="0" applyNumberFormat="1" applyFont="1" applyFill="1" applyBorder="1" applyAlignment="1">
      <alignment horizontal="right"/>
    </xf>
    <xf numFmtId="164" fontId="2" fillId="15" borderId="12" xfId="0" applyNumberFormat="1" applyFont="1" applyFill="1" applyBorder="1" applyAlignment="1" applyProtection="1">
      <alignment horizontal="right"/>
      <protection locked="0"/>
    </xf>
    <xf numFmtId="164" fontId="2" fillId="15" borderId="15" xfId="0" applyNumberFormat="1" applyFont="1" applyFill="1" applyBorder="1" applyAlignment="1" applyProtection="1">
      <alignment horizontal="right"/>
      <protection locked="0"/>
    </xf>
    <xf numFmtId="164" fontId="2" fillId="15" borderId="16" xfId="0" applyNumberFormat="1" applyFont="1" applyFill="1" applyBorder="1" applyAlignment="1">
      <alignment horizontal="right"/>
    </xf>
    <xf numFmtId="164" fontId="2" fillId="15" borderId="48" xfId="0" applyNumberFormat="1" applyFont="1" applyFill="1" applyBorder="1" applyAlignment="1">
      <alignment horizontal="right"/>
    </xf>
    <xf numFmtId="164" fontId="2" fillId="15" borderId="18" xfId="0" applyNumberFormat="1" applyFont="1" applyFill="1" applyBorder="1" applyAlignment="1">
      <alignment horizontal="right"/>
    </xf>
    <xf numFmtId="164" fontId="2" fillId="15" borderId="19" xfId="0" applyNumberFormat="1" applyFont="1" applyFill="1" applyBorder="1" applyAlignment="1" applyProtection="1">
      <alignment horizontal="right"/>
    </xf>
    <xf numFmtId="164" fontId="2" fillId="15" borderId="27" xfId="0" applyNumberFormat="1" applyFont="1" applyFill="1" applyBorder="1" applyAlignment="1">
      <alignment horizontal="right"/>
    </xf>
    <xf numFmtId="0" fontId="2" fillId="15" borderId="0" xfId="0" applyFont="1" applyFill="1" applyBorder="1" applyAlignment="1">
      <alignment horizontal="left" wrapText="1"/>
    </xf>
    <xf numFmtId="0" fontId="2" fillId="15" borderId="49" xfId="0" applyFont="1" applyFill="1" applyBorder="1" applyAlignment="1">
      <alignment horizontal="left" wrapText="1"/>
    </xf>
    <xf numFmtId="164" fontId="2" fillId="16" borderId="33" xfId="0" applyNumberFormat="1" applyFont="1" applyFill="1" applyBorder="1" applyAlignment="1">
      <alignment horizontal="right"/>
    </xf>
    <xf numFmtId="164" fontId="2" fillId="16" borderId="18" xfId="0" applyNumberFormat="1" applyFont="1" applyFill="1" applyBorder="1" applyAlignment="1">
      <alignment horizontal="right"/>
    </xf>
    <xf numFmtId="164" fontId="2" fillId="16" borderId="27" xfId="0" applyNumberFormat="1" applyFont="1" applyFill="1" applyBorder="1" applyAlignment="1">
      <alignment horizontal="right"/>
    </xf>
    <xf numFmtId="164" fontId="2" fillId="16" borderId="13" xfId="0" applyNumberFormat="1" applyFont="1" applyFill="1" applyBorder="1" applyAlignment="1">
      <alignment horizontal="right"/>
    </xf>
    <xf numFmtId="164" fontId="2" fillId="17" borderId="50" xfId="0" applyNumberFormat="1" applyFont="1" applyFill="1" applyBorder="1" applyAlignment="1">
      <alignment horizontal="right"/>
    </xf>
    <xf numFmtId="164" fontId="2" fillId="17" borderId="51" xfId="0" applyNumberFormat="1" applyFont="1" applyFill="1" applyBorder="1" applyAlignment="1">
      <alignment horizontal="right"/>
    </xf>
    <xf numFmtId="164" fontId="2" fillId="17" borderId="52" xfId="0" applyNumberFormat="1" applyFont="1" applyFill="1" applyBorder="1" applyAlignment="1">
      <alignment horizontal="right"/>
    </xf>
    <xf numFmtId="164" fontId="2" fillId="17" borderId="53" xfId="0" applyNumberFormat="1" applyFont="1" applyFill="1" applyBorder="1" applyAlignment="1">
      <alignment horizontal="right"/>
    </xf>
    <xf numFmtId="164" fontId="2" fillId="17" borderId="54" xfId="0" applyNumberFormat="1" applyFont="1" applyFill="1" applyBorder="1" applyAlignment="1">
      <alignment horizontal="right"/>
    </xf>
    <xf numFmtId="164" fontId="2" fillId="17" borderId="55" xfId="0" applyNumberFormat="1" applyFont="1" applyFill="1" applyBorder="1" applyAlignment="1">
      <alignment horizontal="right"/>
    </xf>
    <xf numFmtId="164" fontId="2" fillId="17" borderId="56" xfId="0" applyNumberFormat="1" applyFont="1" applyFill="1" applyBorder="1" applyAlignment="1">
      <alignment horizontal="right"/>
    </xf>
    <xf numFmtId="164" fontId="2" fillId="17" borderId="57" xfId="0" applyNumberFormat="1" applyFont="1" applyFill="1" applyBorder="1" applyAlignment="1">
      <alignment horizontal="right"/>
    </xf>
    <xf numFmtId="164" fontId="2" fillId="17" borderId="48" xfId="0" applyNumberFormat="1" applyFont="1" applyFill="1" applyBorder="1" applyAlignment="1">
      <alignment horizontal="right"/>
    </xf>
    <xf numFmtId="164" fontId="2" fillId="18" borderId="27" xfId="0" applyNumberFormat="1" applyFont="1" applyFill="1" applyBorder="1" applyAlignment="1">
      <alignment horizontal="right"/>
    </xf>
    <xf numFmtId="164" fontId="2" fillId="18" borderId="16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19" borderId="26" xfId="0" applyNumberFormat="1" applyFont="1" applyFill="1" applyBorder="1" applyAlignment="1">
      <alignment horizontal="right"/>
    </xf>
    <xf numFmtId="164" fontId="2" fillId="19" borderId="19" xfId="0" applyNumberFormat="1" applyFont="1" applyFill="1" applyBorder="1" applyAlignment="1">
      <alignment horizontal="right"/>
    </xf>
    <xf numFmtId="164" fontId="2" fillId="19" borderId="58" xfId="0" applyNumberFormat="1" applyFont="1" applyFill="1" applyBorder="1" applyAlignment="1">
      <alignment horizontal="right"/>
    </xf>
    <xf numFmtId="164" fontId="2" fillId="19" borderId="27" xfId="0" applyNumberFormat="1" applyFont="1" applyFill="1" applyBorder="1" applyAlignment="1">
      <alignment horizontal="right"/>
    </xf>
    <xf numFmtId="164" fontId="2" fillId="19" borderId="18" xfId="0" applyNumberFormat="1" applyFont="1" applyFill="1" applyBorder="1" applyAlignment="1">
      <alignment horizontal="right"/>
    </xf>
    <xf numFmtId="164" fontId="2" fillId="19" borderId="33" xfId="0" applyNumberFormat="1" applyFont="1" applyFill="1" applyBorder="1" applyAlignment="1">
      <alignment horizontal="right"/>
    </xf>
    <xf numFmtId="0" fontId="26" fillId="15" borderId="34" xfId="0" applyFont="1" applyFill="1" applyBorder="1" applyAlignment="1">
      <alignment horizontal="left" wrapText="1" indent="1"/>
    </xf>
    <xf numFmtId="0" fontId="26" fillId="15" borderId="39" xfId="0" applyFont="1" applyFill="1" applyBorder="1" applyAlignment="1">
      <alignment horizontal="left" wrapText="1" indent="1"/>
    </xf>
    <xf numFmtId="0" fontId="27" fillId="15" borderId="34" xfId="0" applyFont="1" applyFill="1" applyBorder="1" applyAlignment="1">
      <alignment horizontal="left" wrapText="1"/>
    </xf>
    <xf numFmtId="0" fontId="27" fillId="15" borderId="34" xfId="0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 applyProtection="1">
      <alignment horizontal="right"/>
      <protection locked="0"/>
    </xf>
    <xf numFmtId="164" fontId="2" fillId="0" borderId="58" xfId="0" applyNumberFormat="1" applyFont="1" applyFill="1" applyBorder="1" applyAlignment="1" applyProtection="1">
      <alignment horizontal="right"/>
      <protection locked="0"/>
    </xf>
    <xf numFmtId="49" fontId="2" fillId="15" borderId="42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 applyProtection="1">
      <alignment horizontal="right"/>
      <protection locked="0"/>
    </xf>
    <xf numFmtId="49" fontId="2" fillId="0" borderId="25" xfId="0" applyNumberFormat="1" applyFont="1" applyBorder="1" applyAlignment="1">
      <alignment horizontal="center" wrapText="1"/>
    </xf>
    <xf numFmtId="0" fontId="2" fillId="0" borderId="23" xfId="0" applyNumberFormat="1" applyFont="1" applyBorder="1" applyAlignment="1" applyProtection="1">
      <alignment horizontal="left" wrapText="1"/>
      <protection locked="0"/>
    </xf>
    <xf numFmtId="49" fontId="2" fillId="0" borderId="23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59" xfId="0" applyNumberForma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3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3" xfId="0" applyNumberFormat="1" applyBorder="1" applyAlignment="1" applyProtection="1">
      <alignment horizontal="left" wrapText="1"/>
      <protection locked="0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9" fillId="20" borderId="66" xfId="0" applyFont="1" applyFill="1" applyBorder="1" applyAlignment="1">
      <alignment horizontal="right"/>
    </xf>
    <xf numFmtId="0" fontId="29" fillId="20" borderId="60" xfId="0" applyFont="1" applyFill="1" applyBorder="1" applyAlignment="1">
      <alignment horizontal="right"/>
    </xf>
    <xf numFmtId="49" fontId="31" fillId="20" borderId="60" xfId="0" applyNumberFormat="1" applyFont="1" applyFill="1" applyBorder="1" applyAlignment="1">
      <alignment horizontal="left"/>
    </xf>
    <xf numFmtId="49" fontId="31" fillId="20" borderId="61" xfId="0" applyNumberFormat="1" applyFont="1" applyFill="1" applyBorder="1" applyAlignment="1">
      <alignment horizontal="left"/>
    </xf>
    <xf numFmtId="0" fontId="29" fillId="20" borderId="67" xfId="0" applyFont="1" applyFill="1" applyBorder="1" applyAlignment="1">
      <alignment horizontal="right"/>
    </xf>
    <xf numFmtId="0" fontId="29" fillId="20" borderId="0" xfId="0" applyFont="1" applyFill="1" applyBorder="1" applyAlignment="1">
      <alignment horizontal="right"/>
    </xf>
    <xf numFmtId="14" fontId="31" fillId="20" borderId="0" xfId="0" applyNumberFormat="1" applyFont="1" applyFill="1" applyBorder="1" applyAlignment="1">
      <alignment horizontal="left"/>
    </xf>
    <xf numFmtId="14" fontId="31" fillId="20" borderId="62" xfId="0" applyNumberFormat="1" applyFont="1" applyFill="1" applyBorder="1" applyAlignment="1">
      <alignment horizontal="left"/>
    </xf>
    <xf numFmtId="49" fontId="31" fillId="20" borderId="0" xfId="0" applyNumberFormat="1" applyFont="1" applyFill="1" applyBorder="1" applyAlignment="1">
      <alignment horizontal="left"/>
    </xf>
    <xf numFmtId="49" fontId="31" fillId="20" borderId="62" xfId="0" applyNumberFormat="1" applyFont="1" applyFill="1" applyBorder="1" applyAlignment="1">
      <alignment horizontal="left"/>
    </xf>
    <xf numFmtId="0" fontId="29" fillId="20" borderId="68" xfId="0" applyFont="1" applyFill="1" applyBorder="1" applyAlignment="1">
      <alignment horizontal="right"/>
    </xf>
    <xf numFmtId="0" fontId="29" fillId="20" borderId="69" xfId="0" applyFont="1" applyFill="1" applyBorder="1" applyAlignment="1">
      <alignment horizontal="right"/>
    </xf>
    <xf numFmtId="49" fontId="31" fillId="20" borderId="69" xfId="0" applyNumberFormat="1" applyFont="1" applyFill="1" applyBorder="1" applyAlignment="1">
      <alignment horizontal="left"/>
    </xf>
    <xf numFmtId="49" fontId="31" fillId="20" borderId="70" xfId="0" applyNumberFormat="1" applyFont="1" applyFill="1" applyBorder="1" applyAlignment="1">
      <alignment horizontal="left"/>
    </xf>
    <xf numFmtId="0" fontId="30" fillId="20" borderId="60" xfId="0" applyFont="1" applyFill="1" applyBorder="1" applyAlignment="1">
      <alignment horizontal="center"/>
    </xf>
    <xf numFmtId="49" fontId="30" fillId="20" borderId="60" xfId="0" applyNumberFormat="1" applyFont="1" applyFill="1" applyBorder="1" applyAlignment="1">
      <alignment horizont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88"/>
  <sheetViews>
    <sheetView tabSelected="1" zoomScaleNormal="100" workbookViewId="0">
      <selection sqref="A1:F1"/>
    </sheetView>
  </sheetViews>
  <sheetFormatPr defaultRowHeight="15" x14ac:dyDescent="0.2"/>
  <cols>
    <col min="1" max="1" width="55.7109375" style="33" customWidth="1"/>
    <col min="2" max="3" width="5.7109375" style="33" customWidth="1"/>
    <col min="4" max="5" width="18.7109375" style="33" customWidth="1"/>
    <col min="6" max="7" width="18.7109375" style="32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ht="15.75" x14ac:dyDescent="0.25">
      <c r="A1" s="190" t="s">
        <v>0</v>
      </c>
      <c r="B1" s="191"/>
      <c r="C1" s="191"/>
      <c r="D1" s="191"/>
      <c r="E1" s="191"/>
      <c r="F1" s="192"/>
      <c r="G1" s="73" t="s">
        <v>1</v>
      </c>
      <c r="H1" s="7"/>
      <c r="I1" s="3" t="s">
        <v>195</v>
      </c>
    </row>
    <row r="2" spans="1:9" x14ac:dyDescent="0.2">
      <c r="A2" s="2"/>
      <c r="B2" s="2"/>
      <c r="C2" s="2"/>
      <c r="D2" s="2"/>
      <c r="E2" s="2"/>
      <c r="F2" s="8" t="s">
        <v>159</v>
      </c>
      <c r="G2" s="74" t="s">
        <v>2</v>
      </c>
      <c r="H2" s="7" t="s">
        <v>324</v>
      </c>
      <c r="I2" s="3" t="s">
        <v>194</v>
      </c>
    </row>
    <row r="3" spans="1:9" x14ac:dyDescent="0.2">
      <c r="A3" s="4"/>
      <c r="B3" s="3" t="s">
        <v>164</v>
      </c>
      <c r="C3" s="193" t="s">
        <v>328</v>
      </c>
      <c r="D3" s="193"/>
      <c r="E3" s="3"/>
      <c r="F3" s="8" t="s">
        <v>160</v>
      </c>
      <c r="G3" s="69">
        <v>43466</v>
      </c>
      <c r="H3" s="7" t="s">
        <v>327</v>
      </c>
      <c r="I3" s="3" t="s">
        <v>196</v>
      </c>
    </row>
    <row r="4" spans="1:9" ht="38.25" customHeight="1" x14ac:dyDescent="0.2">
      <c r="A4" s="6" t="s">
        <v>165</v>
      </c>
      <c r="B4" s="195" t="s">
        <v>329</v>
      </c>
      <c r="C4" s="195"/>
      <c r="D4" s="195"/>
      <c r="E4" s="195"/>
      <c r="F4" s="8" t="s">
        <v>161</v>
      </c>
      <c r="G4" s="68"/>
      <c r="H4" s="7" t="s">
        <v>325</v>
      </c>
      <c r="I4" s="3" t="s">
        <v>197</v>
      </c>
    </row>
    <row r="5" spans="1:9" ht="14.25" customHeight="1" x14ac:dyDescent="0.2">
      <c r="A5" s="6" t="s">
        <v>166</v>
      </c>
      <c r="B5" s="189"/>
      <c r="C5" s="189"/>
      <c r="D5" s="189"/>
      <c r="E5" s="189"/>
      <c r="F5" s="8" t="s">
        <v>181</v>
      </c>
      <c r="G5" s="5">
        <v>6117001014</v>
      </c>
      <c r="H5" s="7"/>
      <c r="I5" s="3" t="s">
        <v>198</v>
      </c>
    </row>
    <row r="6" spans="1:9" ht="15.75" customHeight="1" x14ac:dyDescent="0.2">
      <c r="A6" s="6" t="s">
        <v>167</v>
      </c>
      <c r="B6" s="189"/>
      <c r="C6" s="189"/>
      <c r="D6" s="189"/>
      <c r="E6" s="189"/>
      <c r="F6" s="8" t="s">
        <v>182</v>
      </c>
      <c r="G6" s="67"/>
      <c r="H6" s="7" t="s">
        <v>326</v>
      </c>
      <c r="I6" s="3" t="s">
        <v>199</v>
      </c>
    </row>
    <row r="7" spans="1:9" ht="15.75" customHeight="1" x14ac:dyDescent="0.2">
      <c r="B7" s="194"/>
      <c r="C7" s="194"/>
      <c r="D7" s="194"/>
      <c r="E7" s="194"/>
      <c r="F7" s="8" t="s">
        <v>161</v>
      </c>
      <c r="G7" s="68"/>
      <c r="H7" s="7"/>
      <c r="I7" s="3" t="s">
        <v>200</v>
      </c>
    </row>
    <row r="8" spans="1:9" ht="15.75" customHeight="1" x14ac:dyDescent="0.2">
      <c r="A8" s="6" t="s">
        <v>168</v>
      </c>
      <c r="B8" s="195"/>
      <c r="C8" s="195"/>
      <c r="D8" s="195"/>
      <c r="E8" s="195"/>
      <c r="F8" s="8" t="s">
        <v>181</v>
      </c>
      <c r="G8" s="68"/>
      <c r="H8" s="7"/>
      <c r="I8" s="3" t="s">
        <v>201</v>
      </c>
    </row>
    <row r="9" spans="1:9" ht="19.5" customHeight="1" x14ac:dyDescent="0.2">
      <c r="A9" s="9" t="s">
        <v>3</v>
      </c>
      <c r="B9"/>
      <c r="C9" s="7"/>
      <c r="D9" s="10"/>
      <c r="E9" s="10"/>
      <c r="F9" s="8" t="s">
        <v>162</v>
      </c>
      <c r="G9" s="79"/>
      <c r="H9" s="7" t="s">
        <v>323</v>
      </c>
      <c r="I9" s="3" t="s">
        <v>202</v>
      </c>
    </row>
    <row r="10" spans="1:9" ht="15.75" thickBot="1" x14ac:dyDescent="0.25">
      <c r="A10" s="4" t="s">
        <v>4</v>
      </c>
      <c r="B10"/>
      <c r="C10" s="7"/>
      <c r="D10" s="10"/>
      <c r="E10" s="10"/>
      <c r="F10" s="8" t="s">
        <v>163</v>
      </c>
      <c r="G10" s="11">
        <v>383</v>
      </c>
      <c r="H10" s="7"/>
      <c r="I10" s="3" t="s">
        <v>203</v>
      </c>
    </row>
    <row r="11" spans="1:9" ht="9" customHeight="1" x14ac:dyDescent="0.2">
      <c r="A11" s="10"/>
      <c r="B11" s="10"/>
      <c r="C11" s="10"/>
      <c r="D11" s="10"/>
      <c r="E11" s="10"/>
      <c r="F11" s="10"/>
      <c r="G11" s="10"/>
      <c r="H11" s="7"/>
      <c r="I11" s="3" t="s">
        <v>204</v>
      </c>
    </row>
    <row r="12" spans="1:9" s="3" customFormat="1" ht="12" customHeight="1" x14ac:dyDescent="0.2">
      <c r="A12" s="12"/>
      <c r="B12" s="13" t="s">
        <v>5</v>
      </c>
      <c r="C12" s="186" t="s">
        <v>6</v>
      </c>
      <c r="D12" s="14" t="s">
        <v>7</v>
      </c>
      <c r="E12" s="14" t="s">
        <v>183</v>
      </c>
      <c r="F12" s="15" t="s">
        <v>186</v>
      </c>
      <c r="G12" s="16"/>
      <c r="H12" s="7"/>
      <c r="I12" s="3" t="s">
        <v>205</v>
      </c>
    </row>
    <row r="13" spans="1:9" s="3" customFormat="1" ht="12" customHeight="1" x14ac:dyDescent="0.2">
      <c r="A13" s="17" t="s">
        <v>8</v>
      </c>
      <c r="B13" s="18" t="s">
        <v>9</v>
      </c>
      <c r="C13" s="187"/>
      <c r="D13" s="19" t="s">
        <v>10</v>
      </c>
      <c r="E13" s="19" t="s">
        <v>184</v>
      </c>
      <c r="F13" s="20" t="s">
        <v>187</v>
      </c>
      <c r="G13" s="21" t="s">
        <v>11</v>
      </c>
      <c r="H13" s="7" t="s">
        <v>330</v>
      </c>
      <c r="I13" s="3" t="s">
        <v>206</v>
      </c>
    </row>
    <row r="14" spans="1:9" s="3" customFormat="1" ht="12" customHeight="1" x14ac:dyDescent="0.2">
      <c r="A14" s="22"/>
      <c r="B14" s="18" t="s">
        <v>12</v>
      </c>
      <c r="C14" s="188"/>
      <c r="D14" s="23" t="s">
        <v>13</v>
      </c>
      <c r="E14" s="19" t="s">
        <v>185</v>
      </c>
      <c r="F14" s="20" t="s">
        <v>188</v>
      </c>
      <c r="G14" s="21"/>
      <c r="H14" s="7"/>
      <c r="I14" s="3" t="s">
        <v>207</v>
      </c>
    </row>
    <row r="15" spans="1:9" s="3" customFormat="1" ht="12" customHeight="1" thickBot="1" x14ac:dyDescent="0.25">
      <c r="A15" s="24">
        <v>1</v>
      </c>
      <c r="B15" s="25">
        <v>2</v>
      </c>
      <c r="C15" s="25">
        <v>3</v>
      </c>
      <c r="D15" s="26">
        <v>4</v>
      </c>
      <c r="E15" s="26">
        <v>5</v>
      </c>
      <c r="F15" s="15" t="s">
        <v>14</v>
      </c>
      <c r="G15" s="27" t="s">
        <v>15</v>
      </c>
      <c r="H15" s="7"/>
      <c r="I15" s="3" t="s">
        <v>208</v>
      </c>
    </row>
    <row r="16" spans="1:9" s="3" customFormat="1" ht="24" x14ac:dyDescent="0.2">
      <c r="A16" s="175" t="s">
        <v>305</v>
      </c>
      <c r="B16" s="91" t="s">
        <v>16</v>
      </c>
      <c r="C16" s="92" t="s">
        <v>17</v>
      </c>
      <c r="D16" s="153">
        <f>D17+D18+D19+D20+D24+D37</f>
        <v>2231903.09</v>
      </c>
      <c r="E16" s="153">
        <f>E17+E18+E19+E20+E24+E37</f>
        <v>13081364</v>
      </c>
      <c r="F16" s="153">
        <f>F17+F18+F19+F20+F24+F37</f>
        <v>161032.85</v>
      </c>
      <c r="G16" s="157">
        <f>SUM(D16:F16)</f>
        <v>15474299.939999999</v>
      </c>
    </row>
    <row r="17" spans="1:7" s="3" customFormat="1" ht="12" x14ac:dyDescent="0.2">
      <c r="A17" s="93" t="s">
        <v>237</v>
      </c>
      <c r="B17" s="94" t="s">
        <v>18</v>
      </c>
      <c r="C17" s="95" t="s">
        <v>19</v>
      </c>
      <c r="D17" s="140"/>
      <c r="E17" s="76"/>
      <c r="F17" s="57">
        <v>3493.2</v>
      </c>
      <c r="G17" s="158">
        <f>SUM(D17:F17)</f>
        <v>3493.2</v>
      </c>
    </row>
    <row r="18" spans="1:7" s="3" customFormat="1" ht="24" x14ac:dyDescent="0.2">
      <c r="A18" s="96" t="s">
        <v>238</v>
      </c>
      <c r="B18" s="94" t="s">
        <v>20</v>
      </c>
      <c r="C18" s="95" t="s">
        <v>21</v>
      </c>
      <c r="D18" s="140"/>
      <c r="E18" s="72">
        <v>12542600</v>
      </c>
      <c r="F18" s="57"/>
      <c r="G18" s="158">
        <f>SUM(D18:F18)</f>
        <v>12542600</v>
      </c>
    </row>
    <row r="19" spans="1:7" s="3" customFormat="1" ht="12" x14ac:dyDescent="0.2">
      <c r="A19" s="96" t="s">
        <v>210</v>
      </c>
      <c r="B19" s="94" t="s">
        <v>22</v>
      </c>
      <c r="C19" s="95" t="s">
        <v>23</v>
      </c>
      <c r="D19" s="140"/>
      <c r="E19" s="140"/>
      <c r="F19" s="57"/>
      <c r="G19" s="158">
        <f>SUM(D19:F19)</f>
        <v>0</v>
      </c>
    </row>
    <row r="20" spans="1:7" s="3" customFormat="1" ht="12" x14ac:dyDescent="0.2">
      <c r="A20" s="96" t="s">
        <v>239</v>
      </c>
      <c r="B20" s="94" t="s">
        <v>24</v>
      </c>
      <c r="C20" s="95" t="s">
        <v>25</v>
      </c>
      <c r="D20" s="140"/>
      <c r="E20" s="77"/>
      <c r="F20" s="169">
        <f>F22+F23</f>
        <v>0</v>
      </c>
      <c r="G20" s="158">
        <f>SUM(D20:F20)</f>
        <v>0</v>
      </c>
    </row>
    <row r="21" spans="1:7" s="3" customFormat="1" ht="9.9499999999999993" customHeight="1" x14ac:dyDescent="0.2">
      <c r="A21" s="97" t="s">
        <v>240</v>
      </c>
      <c r="B21" s="98"/>
      <c r="C21" s="99"/>
      <c r="D21" s="141"/>
      <c r="E21" s="142"/>
      <c r="F21" s="146"/>
      <c r="G21" s="147"/>
    </row>
    <row r="22" spans="1:7" s="3" customFormat="1" ht="33.75" x14ac:dyDescent="0.2">
      <c r="A22" s="100" t="s">
        <v>241</v>
      </c>
      <c r="B22" s="101" t="s">
        <v>26</v>
      </c>
      <c r="C22" s="95" t="s">
        <v>27</v>
      </c>
      <c r="D22" s="77"/>
      <c r="E22" s="76"/>
      <c r="F22" s="57"/>
      <c r="G22" s="159">
        <f>SUM(D22:F22)</f>
        <v>0</v>
      </c>
    </row>
    <row r="23" spans="1:7" s="3" customFormat="1" ht="11.25" x14ac:dyDescent="0.2">
      <c r="A23" s="100" t="s">
        <v>242</v>
      </c>
      <c r="B23" s="94" t="s">
        <v>28</v>
      </c>
      <c r="C23" s="95" t="s">
        <v>29</v>
      </c>
      <c r="D23" s="140"/>
      <c r="E23" s="76"/>
      <c r="F23" s="57"/>
      <c r="G23" s="158">
        <f>SUM(D23:F23)</f>
        <v>0</v>
      </c>
    </row>
    <row r="24" spans="1:7" s="3" customFormat="1" ht="12" x14ac:dyDescent="0.2">
      <c r="A24" s="96" t="s">
        <v>243</v>
      </c>
      <c r="B24" s="94" t="s">
        <v>30</v>
      </c>
      <c r="C24" s="95" t="s">
        <v>31</v>
      </c>
      <c r="D24" s="78"/>
      <c r="E24" s="72">
        <v>-1493236</v>
      </c>
      <c r="F24" s="72"/>
      <c r="G24" s="158">
        <f>SUM(D24:F24)</f>
        <v>-1493236</v>
      </c>
    </row>
    <row r="25" spans="1:7" s="3" customFormat="1" ht="9.9499999999999993" customHeight="1" x14ac:dyDescent="0.2">
      <c r="A25" s="97" t="s">
        <v>244</v>
      </c>
      <c r="B25" s="98"/>
      <c r="C25" s="102"/>
      <c r="D25" s="143"/>
      <c r="E25" s="142"/>
      <c r="F25" s="142"/>
      <c r="G25" s="147"/>
    </row>
    <row r="26" spans="1:7" s="3" customFormat="1" ht="11.25" x14ac:dyDescent="0.2">
      <c r="A26" s="100" t="s">
        <v>191</v>
      </c>
      <c r="B26" s="101" t="s">
        <v>32</v>
      </c>
      <c r="C26" s="95" t="s">
        <v>33</v>
      </c>
      <c r="D26" s="57"/>
      <c r="E26" s="57"/>
      <c r="F26" s="57"/>
      <c r="G26" s="159">
        <f>SUM(D26:F26)</f>
        <v>0</v>
      </c>
    </row>
    <row r="27" spans="1:7" s="3" customFormat="1" ht="11.25" x14ac:dyDescent="0.2">
      <c r="A27" s="100" t="s">
        <v>190</v>
      </c>
      <c r="B27" s="94" t="s">
        <v>34</v>
      </c>
      <c r="C27" s="95" t="s">
        <v>35</v>
      </c>
      <c r="D27" s="170">
        <f>D29</f>
        <v>0</v>
      </c>
      <c r="E27" s="170">
        <f>E29</f>
        <v>-1493236</v>
      </c>
      <c r="F27" s="169">
        <f>F29+F30</f>
        <v>0</v>
      </c>
      <c r="G27" s="158">
        <f>SUM(D27:F27)</f>
        <v>-1493236</v>
      </c>
    </row>
    <row r="28" spans="1:7" s="3" customFormat="1" ht="9.9499999999999993" customHeight="1" x14ac:dyDescent="0.2">
      <c r="A28" s="97" t="s">
        <v>245</v>
      </c>
      <c r="B28" s="98"/>
      <c r="C28" s="102"/>
      <c r="D28" s="144"/>
      <c r="E28" s="145"/>
      <c r="F28" s="145"/>
      <c r="G28" s="147"/>
    </row>
    <row r="29" spans="1:7" s="3" customFormat="1" ht="11.25" x14ac:dyDescent="0.2">
      <c r="A29" s="100" t="s">
        <v>246</v>
      </c>
      <c r="B29" s="101" t="s">
        <v>36</v>
      </c>
      <c r="C29" s="95" t="s">
        <v>35</v>
      </c>
      <c r="D29" s="57"/>
      <c r="E29" s="57">
        <v>-1493236</v>
      </c>
      <c r="F29" s="57"/>
      <c r="G29" s="159">
        <f>SUM(D29:F29)</f>
        <v>-1493236</v>
      </c>
    </row>
    <row r="30" spans="1:7" s="3" customFormat="1" ht="11.25" x14ac:dyDescent="0.2">
      <c r="A30" s="100" t="s">
        <v>247</v>
      </c>
      <c r="B30" s="94" t="s">
        <v>37</v>
      </c>
      <c r="C30" s="95" t="s">
        <v>35</v>
      </c>
      <c r="D30" s="140"/>
      <c r="E30" s="140"/>
      <c r="F30" s="57"/>
      <c r="G30" s="158">
        <f>SUM(D30:F30)</f>
        <v>0</v>
      </c>
    </row>
    <row r="31" spans="1:7" s="3" customFormat="1" ht="12" thickBot="1" x14ac:dyDescent="0.25">
      <c r="A31" s="100" t="s">
        <v>192</v>
      </c>
      <c r="B31" s="103" t="s">
        <v>38</v>
      </c>
      <c r="C31" s="104" t="s">
        <v>39</v>
      </c>
      <c r="D31" s="66"/>
      <c r="E31" s="179"/>
      <c r="F31" s="66"/>
      <c r="G31" s="160">
        <f>SUM(D31:F31)</f>
        <v>0</v>
      </c>
    </row>
    <row r="32" spans="1:7" s="3" customFormat="1" ht="12.2" customHeight="1" x14ac:dyDescent="0.2">
      <c r="G32" s="3" t="s">
        <v>45</v>
      </c>
    </row>
    <row r="33" spans="1:7" s="3" customFormat="1" ht="12.2" customHeight="1" x14ac:dyDescent="0.2">
      <c r="A33" s="12"/>
      <c r="B33" s="13" t="s">
        <v>5</v>
      </c>
      <c r="C33" s="186" t="s">
        <v>6</v>
      </c>
      <c r="D33" s="14" t="s">
        <v>7</v>
      </c>
      <c r="E33" s="14" t="s">
        <v>183</v>
      </c>
      <c r="F33" s="15" t="s">
        <v>186</v>
      </c>
      <c r="G33" s="36"/>
    </row>
    <row r="34" spans="1:7" s="3" customFormat="1" ht="12.2" customHeight="1" x14ac:dyDescent="0.2">
      <c r="A34" s="17" t="s">
        <v>8</v>
      </c>
      <c r="B34" s="18" t="s">
        <v>9</v>
      </c>
      <c r="C34" s="187"/>
      <c r="D34" s="19" t="s">
        <v>10</v>
      </c>
      <c r="E34" s="19" t="s">
        <v>184</v>
      </c>
      <c r="F34" s="20" t="s">
        <v>187</v>
      </c>
      <c r="G34" s="34" t="s">
        <v>11</v>
      </c>
    </row>
    <row r="35" spans="1:7" s="3" customFormat="1" ht="12.2" customHeight="1" x14ac:dyDescent="0.2">
      <c r="A35" s="22"/>
      <c r="B35" s="18" t="s">
        <v>12</v>
      </c>
      <c r="C35" s="188"/>
      <c r="D35" s="23" t="s">
        <v>13</v>
      </c>
      <c r="E35" s="19" t="s">
        <v>185</v>
      </c>
      <c r="F35" s="20" t="s">
        <v>188</v>
      </c>
      <c r="G35" s="34"/>
    </row>
    <row r="36" spans="1:7" s="3" customFormat="1" ht="12.2" customHeight="1" thickBot="1" x14ac:dyDescent="0.25">
      <c r="A36" s="24">
        <v>1</v>
      </c>
      <c r="B36" s="25">
        <v>2</v>
      </c>
      <c r="C36" s="25">
        <v>3</v>
      </c>
      <c r="D36" s="26">
        <v>4</v>
      </c>
      <c r="E36" s="26">
        <v>5</v>
      </c>
      <c r="F36" s="15" t="s">
        <v>14</v>
      </c>
      <c r="G36" s="36" t="s">
        <v>15</v>
      </c>
    </row>
    <row r="37" spans="1:7" s="3" customFormat="1" ht="12" x14ac:dyDescent="0.2">
      <c r="A37" s="105" t="s">
        <v>248</v>
      </c>
      <c r="B37" s="91" t="s">
        <v>17</v>
      </c>
      <c r="C37" s="92" t="s">
        <v>40</v>
      </c>
      <c r="D37" s="180">
        <v>2231903.09</v>
      </c>
      <c r="E37" s="180">
        <v>2032000</v>
      </c>
      <c r="F37" s="180">
        <v>157539.65</v>
      </c>
      <c r="G37" s="157">
        <f>SUM(D37:F37)</f>
        <v>4421442.74</v>
      </c>
    </row>
    <row r="38" spans="1:7" s="3" customFormat="1" ht="9.9499999999999993" customHeight="1" x14ac:dyDescent="0.2">
      <c r="A38" s="97" t="s">
        <v>249</v>
      </c>
      <c r="B38" s="98"/>
      <c r="C38" s="99"/>
      <c r="D38" s="143"/>
      <c r="E38" s="143"/>
      <c r="F38" s="143"/>
      <c r="G38" s="147"/>
    </row>
    <row r="39" spans="1:7" s="3" customFormat="1" ht="11.25" x14ac:dyDescent="0.2">
      <c r="A39" s="106" t="s">
        <v>189</v>
      </c>
      <c r="B39" s="101" t="s">
        <v>41</v>
      </c>
      <c r="C39" s="95" t="s">
        <v>231</v>
      </c>
      <c r="D39" s="72">
        <v>2231903.09</v>
      </c>
      <c r="E39" s="76"/>
      <c r="F39" s="76"/>
      <c r="G39" s="159">
        <f t="shared" ref="G39:G44" si="0">SUM(D39:F39)</f>
        <v>2231903.09</v>
      </c>
    </row>
    <row r="40" spans="1:7" s="3" customFormat="1" ht="11.25" x14ac:dyDescent="0.2">
      <c r="A40" s="106" t="s">
        <v>209</v>
      </c>
      <c r="B40" s="101" t="s">
        <v>42</v>
      </c>
      <c r="C40" s="95" t="s">
        <v>232</v>
      </c>
      <c r="D40" s="57"/>
      <c r="E40" s="76"/>
      <c r="F40" s="148"/>
      <c r="G40" s="158">
        <f t="shared" si="0"/>
        <v>0</v>
      </c>
    </row>
    <row r="41" spans="1:7" s="3" customFormat="1" ht="11.25" x14ac:dyDescent="0.2">
      <c r="A41" s="106" t="s">
        <v>193</v>
      </c>
      <c r="B41" s="101" t="s">
        <v>43</v>
      </c>
      <c r="C41" s="95" t="s">
        <v>233</v>
      </c>
      <c r="D41" s="77"/>
      <c r="E41" s="77"/>
      <c r="F41" s="75">
        <v>157539.65</v>
      </c>
      <c r="G41" s="158">
        <f t="shared" si="0"/>
        <v>157539.65</v>
      </c>
    </row>
    <row r="42" spans="1:7" s="3" customFormat="1" ht="11.25" x14ac:dyDescent="0.2">
      <c r="A42" s="106" t="s">
        <v>335</v>
      </c>
      <c r="B42" s="94" t="s">
        <v>44</v>
      </c>
      <c r="C42" s="107" t="s">
        <v>233</v>
      </c>
      <c r="D42" s="149"/>
      <c r="E42" s="58">
        <v>2032000</v>
      </c>
      <c r="F42" s="58"/>
      <c r="G42" s="158">
        <f t="shared" si="0"/>
        <v>2032000</v>
      </c>
    </row>
    <row r="43" spans="1:7" s="3" customFormat="1" ht="24" x14ac:dyDescent="0.2">
      <c r="A43" s="176" t="s">
        <v>306</v>
      </c>
      <c r="B43" s="101" t="s">
        <v>25</v>
      </c>
      <c r="C43" s="108" t="s">
        <v>46</v>
      </c>
      <c r="D43" s="154">
        <f>D44+D49+D57+D61+D65+D74+D78+D79</f>
        <v>2005072.94</v>
      </c>
      <c r="E43" s="154">
        <f>E44+E49+E57+E61+E65+E74+E78+E79</f>
        <v>13546418.18</v>
      </c>
      <c r="F43" s="154">
        <f>F44+F49+F57+F61+F65+F74+F78+F79</f>
        <v>146945.53</v>
      </c>
      <c r="G43" s="159">
        <f t="shared" si="0"/>
        <v>15698436.65</v>
      </c>
    </row>
    <row r="44" spans="1:7" s="3" customFormat="1" ht="12" x14ac:dyDescent="0.2">
      <c r="A44" s="96" t="s">
        <v>250</v>
      </c>
      <c r="B44" s="94" t="s">
        <v>47</v>
      </c>
      <c r="C44" s="108" t="s">
        <v>48</v>
      </c>
      <c r="D44" s="172">
        <f>SUM(D46:D48)</f>
        <v>754247.39</v>
      </c>
      <c r="E44" s="172">
        <f>SUM(E46:E48)</f>
        <v>10845220.130000001</v>
      </c>
      <c r="F44" s="172">
        <f>SUM(F46:F48)</f>
        <v>0</v>
      </c>
      <c r="G44" s="158">
        <f t="shared" si="0"/>
        <v>11599467.52</v>
      </c>
    </row>
    <row r="45" spans="1:7" s="3" customFormat="1" ht="9.9499999999999993" customHeight="1" x14ac:dyDescent="0.2">
      <c r="A45" s="97" t="s">
        <v>240</v>
      </c>
      <c r="B45" s="98"/>
      <c r="C45" s="109"/>
      <c r="D45" s="141"/>
      <c r="E45" s="141"/>
      <c r="F45" s="141"/>
      <c r="G45" s="147"/>
    </row>
    <row r="46" spans="1:7" s="3" customFormat="1" ht="11.25" x14ac:dyDescent="0.2">
      <c r="A46" s="100" t="s">
        <v>251</v>
      </c>
      <c r="B46" s="101" t="s">
        <v>49</v>
      </c>
      <c r="C46" s="108" t="s">
        <v>50</v>
      </c>
      <c r="D46" s="59">
        <v>588118.84</v>
      </c>
      <c r="E46" s="59">
        <v>8350602.0499999998</v>
      </c>
      <c r="F46" s="59"/>
      <c r="G46" s="159">
        <f>SUM(D46:F46)</f>
        <v>8938720.8900000006</v>
      </c>
    </row>
    <row r="47" spans="1:7" s="3" customFormat="1" ht="11.25" x14ac:dyDescent="0.2">
      <c r="A47" s="100" t="s">
        <v>334</v>
      </c>
      <c r="B47" s="94" t="s">
        <v>51</v>
      </c>
      <c r="C47" s="108" t="s">
        <v>52</v>
      </c>
      <c r="D47" s="60"/>
      <c r="E47" s="60">
        <v>23131.75</v>
      </c>
      <c r="F47" s="60"/>
      <c r="G47" s="158">
        <f>SUM(D47:F47)</f>
        <v>23131.75</v>
      </c>
    </row>
    <row r="48" spans="1:7" s="3" customFormat="1" ht="11.25" x14ac:dyDescent="0.2">
      <c r="A48" s="100" t="s">
        <v>252</v>
      </c>
      <c r="B48" s="94" t="s">
        <v>53</v>
      </c>
      <c r="C48" s="108" t="s">
        <v>54</v>
      </c>
      <c r="D48" s="60">
        <v>166128.54999999999</v>
      </c>
      <c r="E48" s="60">
        <v>2471486.33</v>
      </c>
      <c r="F48" s="60"/>
      <c r="G48" s="158">
        <f>SUM(D48:F48)</f>
        <v>2637614.88</v>
      </c>
    </row>
    <row r="49" spans="1:7" s="3" customFormat="1" ht="12" x14ac:dyDescent="0.2">
      <c r="A49" s="96" t="s">
        <v>253</v>
      </c>
      <c r="B49" s="94" t="s">
        <v>31</v>
      </c>
      <c r="C49" s="108" t="s">
        <v>55</v>
      </c>
      <c r="D49" s="172">
        <f>SUM(D51:D56)</f>
        <v>164931.51</v>
      </c>
      <c r="E49" s="172">
        <f>SUM(E51:E56)</f>
        <v>1464246.83</v>
      </c>
      <c r="F49" s="172">
        <f>SUM(F51:F56)</f>
        <v>0</v>
      </c>
      <c r="G49" s="158">
        <f>SUM(D49:F49)</f>
        <v>1629178.34</v>
      </c>
    </row>
    <row r="50" spans="1:7" s="3" customFormat="1" ht="9.9499999999999993" customHeight="1" x14ac:dyDescent="0.2">
      <c r="A50" s="97" t="s">
        <v>240</v>
      </c>
      <c r="B50" s="98"/>
      <c r="C50" s="109"/>
      <c r="D50" s="141"/>
      <c r="E50" s="146"/>
      <c r="F50" s="146"/>
      <c r="G50" s="147"/>
    </row>
    <row r="51" spans="1:7" s="3" customFormat="1" ht="11.25" x14ac:dyDescent="0.2">
      <c r="A51" s="100" t="s">
        <v>254</v>
      </c>
      <c r="B51" s="101" t="s">
        <v>33</v>
      </c>
      <c r="C51" s="108" t="s">
        <v>56</v>
      </c>
      <c r="D51" s="59">
        <v>12000</v>
      </c>
      <c r="E51" s="59">
        <v>103084.35</v>
      </c>
      <c r="F51" s="59"/>
      <c r="G51" s="159">
        <f t="shared" ref="G51:G57" si="1">SUM(D51:F51)</f>
        <v>115084.35</v>
      </c>
    </row>
    <row r="52" spans="1:7" s="3" customFormat="1" ht="11.25" x14ac:dyDescent="0.2">
      <c r="A52" s="100" t="s">
        <v>257</v>
      </c>
      <c r="B52" s="94" t="s">
        <v>35</v>
      </c>
      <c r="C52" s="108" t="s">
        <v>57</v>
      </c>
      <c r="D52" s="60"/>
      <c r="E52" s="60"/>
      <c r="F52" s="60"/>
      <c r="G52" s="158">
        <f t="shared" si="1"/>
        <v>0</v>
      </c>
    </row>
    <row r="53" spans="1:7" s="3" customFormat="1" ht="11.25" x14ac:dyDescent="0.2">
      <c r="A53" s="100" t="s">
        <v>255</v>
      </c>
      <c r="B53" s="94" t="s">
        <v>39</v>
      </c>
      <c r="C53" s="108" t="s">
        <v>58</v>
      </c>
      <c r="D53" s="60"/>
      <c r="E53" s="60">
        <v>933626.58</v>
      </c>
      <c r="F53" s="60"/>
      <c r="G53" s="158">
        <f t="shared" si="1"/>
        <v>933626.58</v>
      </c>
    </row>
    <row r="54" spans="1:7" s="3" customFormat="1" ht="11.25" x14ac:dyDescent="0.2">
      <c r="A54" s="100" t="s">
        <v>256</v>
      </c>
      <c r="B54" s="94" t="s">
        <v>59</v>
      </c>
      <c r="C54" s="108" t="s">
        <v>60</v>
      </c>
      <c r="D54" s="60"/>
      <c r="E54" s="60"/>
      <c r="F54" s="60"/>
      <c r="G54" s="158">
        <f t="shared" si="1"/>
        <v>0</v>
      </c>
    </row>
    <row r="55" spans="1:7" s="3" customFormat="1" ht="11.25" x14ac:dyDescent="0.2">
      <c r="A55" s="100" t="s">
        <v>258</v>
      </c>
      <c r="B55" s="94" t="s">
        <v>61</v>
      </c>
      <c r="C55" s="108" t="s">
        <v>62</v>
      </c>
      <c r="D55" s="60">
        <v>70998</v>
      </c>
      <c r="E55" s="60">
        <v>175780.9</v>
      </c>
      <c r="F55" s="60"/>
      <c r="G55" s="158">
        <f t="shared" si="1"/>
        <v>246778.9</v>
      </c>
    </row>
    <row r="56" spans="1:7" s="3" customFormat="1" ht="11.25" x14ac:dyDescent="0.2">
      <c r="A56" s="100" t="s">
        <v>259</v>
      </c>
      <c r="B56" s="94" t="s">
        <v>63</v>
      </c>
      <c r="C56" s="108" t="s">
        <v>64</v>
      </c>
      <c r="D56" s="60">
        <v>81933.509999999995</v>
      </c>
      <c r="E56" s="60">
        <v>251755</v>
      </c>
      <c r="F56" s="60"/>
      <c r="G56" s="158">
        <f t="shared" si="1"/>
        <v>333688.51</v>
      </c>
    </row>
    <row r="57" spans="1:7" s="3" customFormat="1" ht="12" x14ac:dyDescent="0.2">
      <c r="A57" s="110" t="s">
        <v>260</v>
      </c>
      <c r="B57" s="94" t="s">
        <v>65</v>
      </c>
      <c r="C57" s="107" t="s">
        <v>66</v>
      </c>
      <c r="D57" s="172">
        <f>SUM(D59:D60)</f>
        <v>0</v>
      </c>
      <c r="E57" s="172">
        <f>SUM(E59:E60)</f>
        <v>0</v>
      </c>
      <c r="F57" s="172">
        <f>SUM(F59:F60)</f>
        <v>0</v>
      </c>
      <c r="G57" s="158">
        <f t="shared" si="1"/>
        <v>0</v>
      </c>
    </row>
    <row r="58" spans="1:7" s="3" customFormat="1" ht="11.25" x14ac:dyDescent="0.2">
      <c r="A58" s="111" t="s">
        <v>240</v>
      </c>
      <c r="B58" s="112"/>
      <c r="C58" s="113"/>
      <c r="D58" s="141"/>
      <c r="E58" s="141"/>
      <c r="F58" s="141"/>
      <c r="G58" s="147"/>
    </row>
    <row r="59" spans="1:7" s="3" customFormat="1" ht="11.25" x14ac:dyDescent="0.2">
      <c r="A59" s="114" t="s">
        <v>261</v>
      </c>
      <c r="B59" s="115" t="s">
        <v>211</v>
      </c>
      <c r="C59" s="102" t="s">
        <v>73</v>
      </c>
      <c r="D59" s="182"/>
      <c r="E59" s="80"/>
      <c r="F59" s="80"/>
      <c r="G59" s="158">
        <f>SUM(D59:F59)</f>
        <v>0</v>
      </c>
    </row>
    <row r="60" spans="1:7" s="3" customFormat="1" ht="11.25" x14ac:dyDescent="0.2">
      <c r="A60" s="116" t="s">
        <v>262</v>
      </c>
      <c r="B60" s="94" t="s">
        <v>212</v>
      </c>
      <c r="C60" s="107" t="s">
        <v>213</v>
      </c>
      <c r="D60" s="71"/>
      <c r="E60" s="71"/>
      <c r="F60" s="71"/>
      <c r="G60" s="158">
        <f>SUM(D60:F60)</f>
        <v>0</v>
      </c>
    </row>
    <row r="61" spans="1:7" s="3" customFormat="1" ht="12" x14ac:dyDescent="0.2">
      <c r="A61" s="96" t="s">
        <v>263</v>
      </c>
      <c r="B61" s="94" t="s">
        <v>48</v>
      </c>
      <c r="C61" s="108" t="s">
        <v>68</v>
      </c>
      <c r="D61" s="172">
        <f>SUM(D63:D64)</f>
        <v>0</v>
      </c>
      <c r="E61" s="172">
        <f>SUM(E63:E64)</f>
        <v>0</v>
      </c>
      <c r="F61" s="172">
        <f>SUM(F63:F64)</f>
        <v>0</v>
      </c>
      <c r="G61" s="158">
        <f>SUM(D61:F61)</f>
        <v>0</v>
      </c>
    </row>
    <row r="62" spans="1:7" s="3" customFormat="1" ht="9.9499999999999993" customHeight="1" x14ac:dyDescent="0.2">
      <c r="A62" s="97" t="s">
        <v>240</v>
      </c>
      <c r="B62" s="98"/>
      <c r="C62" s="109"/>
      <c r="D62" s="141"/>
      <c r="E62" s="141"/>
      <c r="F62" s="141"/>
      <c r="G62" s="147"/>
    </row>
    <row r="63" spans="1:7" s="3" customFormat="1" ht="22.5" x14ac:dyDescent="0.2">
      <c r="A63" s="100" t="s">
        <v>264</v>
      </c>
      <c r="B63" s="101" t="s">
        <v>50</v>
      </c>
      <c r="C63" s="108" t="s">
        <v>69</v>
      </c>
      <c r="D63" s="59"/>
      <c r="E63" s="59"/>
      <c r="F63" s="59"/>
      <c r="G63" s="159">
        <f>SUM(D63:F63)</f>
        <v>0</v>
      </c>
    </row>
    <row r="64" spans="1:7" s="3" customFormat="1" ht="22.5" x14ac:dyDescent="0.2">
      <c r="A64" s="117" t="s">
        <v>265</v>
      </c>
      <c r="B64" s="101" t="s">
        <v>52</v>
      </c>
      <c r="C64" s="108" t="s">
        <v>70</v>
      </c>
      <c r="D64" s="59"/>
      <c r="E64" s="59"/>
      <c r="F64" s="59"/>
      <c r="G64" s="158">
        <f>SUM(D64:F64)</f>
        <v>0</v>
      </c>
    </row>
    <row r="65" spans="1:7" s="3" customFormat="1" ht="12" x14ac:dyDescent="0.2">
      <c r="A65" s="96" t="s">
        <v>266</v>
      </c>
      <c r="B65" s="101" t="s">
        <v>66</v>
      </c>
      <c r="C65" s="108" t="s">
        <v>71</v>
      </c>
      <c r="D65" s="172">
        <f>SUM(D67:D68)</f>
        <v>0</v>
      </c>
      <c r="E65" s="172">
        <f>SUM(E67:E68)</f>
        <v>0</v>
      </c>
      <c r="F65" s="172">
        <f>SUM(F67:F68)</f>
        <v>0</v>
      </c>
      <c r="G65" s="158">
        <f>SUM(D65:F65)</f>
        <v>0</v>
      </c>
    </row>
    <row r="66" spans="1:7" s="3" customFormat="1" ht="9.9499999999999993" customHeight="1" x14ac:dyDescent="0.2">
      <c r="A66" s="97" t="s">
        <v>240</v>
      </c>
      <c r="B66" s="98"/>
      <c r="C66" s="118"/>
      <c r="D66" s="141"/>
      <c r="E66" s="141"/>
      <c r="F66" s="141"/>
      <c r="G66" s="147"/>
    </row>
    <row r="67" spans="1:7" s="3" customFormat="1" ht="22.5" x14ac:dyDescent="0.2">
      <c r="A67" s="100" t="s">
        <v>267</v>
      </c>
      <c r="B67" s="101" t="s">
        <v>67</v>
      </c>
      <c r="C67" s="108" t="s">
        <v>72</v>
      </c>
      <c r="D67" s="59"/>
      <c r="E67" s="59"/>
      <c r="F67" s="59"/>
      <c r="G67" s="159">
        <f>SUM(D67:F67)</f>
        <v>0</v>
      </c>
    </row>
    <row r="68" spans="1:7" s="3" customFormat="1" ht="12" thickBot="1" x14ac:dyDescent="0.25">
      <c r="A68" s="100" t="s">
        <v>268</v>
      </c>
      <c r="B68" s="103" t="s">
        <v>73</v>
      </c>
      <c r="C68" s="119" t="s">
        <v>74</v>
      </c>
      <c r="D68" s="61"/>
      <c r="E68" s="61"/>
      <c r="F68" s="61"/>
      <c r="G68" s="160">
        <f>SUM(D68:F68)</f>
        <v>0</v>
      </c>
    </row>
    <row r="69" spans="1:7" s="3" customFormat="1" ht="12.2" customHeight="1" x14ac:dyDescent="0.2">
      <c r="G69" s="3" t="s">
        <v>80</v>
      </c>
    </row>
    <row r="70" spans="1:7" s="3" customFormat="1" ht="12.2" customHeight="1" x14ac:dyDescent="0.2">
      <c r="A70" s="87"/>
      <c r="B70" s="13" t="s">
        <v>5</v>
      </c>
      <c r="C70" s="186" t="s">
        <v>6</v>
      </c>
      <c r="D70" s="14" t="s">
        <v>7</v>
      </c>
      <c r="E70" s="14" t="s">
        <v>183</v>
      </c>
      <c r="F70" s="15" t="s">
        <v>186</v>
      </c>
      <c r="G70" s="36"/>
    </row>
    <row r="71" spans="1:7" s="3" customFormat="1" ht="12.2" customHeight="1" x14ac:dyDescent="0.2">
      <c r="A71" s="18" t="s">
        <v>8</v>
      </c>
      <c r="B71" s="18" t="s">
        <v>9</v>
      </c>
      <c r="C71" s="187"/>
      <c r="D71" s="19" t="s">
        <v>10</v>
      </c>
      <c r="E71" s="19" t="s">
        <v>184</v>
      </c>
      <c r="F71" s="20" t="s">
        <v>187</v>
      </c>
      <c r="G71" s="34" t="s">
        <v>11</v>
      </c>
    </row>
    <row r="72" spans="1:7" s="3" customFormat="1" ht="12.2" customHeight="1" x14ac:dyDescent="0.2">
      <c r="A72" s="88"/>
      <c r="B72" s="89" t="s">
        <v>12</v>
      </c>
      <c r="C72" s="188"/>
      <c r="D72" s="23" t="s">
        <v>13</v>
      </c>
      <c r="E72" s="23" t="s">
        <v>185</v>
      </c>
      <c r="F72" s="90" t="s">
        <v>188</v>
      </c>
      <c r="G72" s="34"/>
    </row>
    <row r="73" spans="1:7" s="3" customFormat="1" ht="12.2" customHeight="1" thickBot="1" x14ac:dyDescent="0.25">
      <c r="A73" s="24">
        <v>1</v>
      </c>
      <c r="B73" s="28">
        <v>2</v>
      </c>
      <c r="C73" s="28">
        <v>3</v>
      </c>
      <c r="D73" s="29">
        <v>4</v>
      </c>
      <c r="E73" s="29">
        <v>5</v>
      </c>
      <c r="F73" s="30" t="s">
        <v>14</v>
      </c>
      <c r="G73" s="35" t="s">
        <v>15</v>
      </c>
    </row>
    <row r="74" spans="1:7" s="3" customFormat="1" ht="12" x14ac:dyDescent="0.2">
      <c r="A74" s="96" t="s">
        <v>269</v>
      </c>
      <c r="B74" s="94" t="s">
        <v>68</v>
      </c>
      <c r="C74" s="108" t="s">
        <v>75</v>
      </c>
      <c r="D74" s="172">
        <f>SUM(D76:D77)</f>
        <v>0</v>
      </c>
      <c r="E74" s="172">
        <f>SUM(E76:E77)</f>
        <v>0</v>
      </c>
      <c r="F74" s="172">
        <f>SUM(F76:F77)</f>
        <v>0</v>
      </c>
      <c r="G74" s="158">
        <f>SUM(D74:F74)</f>
        <v>0</v>
      </c>
    </row>
    <row r="75" spans="1:7" s="3" customFormat="1" ht="9.9499999999999993" customHeight="1" x14ac:dyDescent="0.2">
      <c r="A75" s="97" t="s">
        <v>240</v>
      </c>
      <c r="B75" s="98"/>
      <c r="C75" s="118"/>
      <c r="D75" s="141"/>
      <c r="E75" s="141"/>
      <c r="F75" s="141"/>
      <c r="G75" s="147"/>
    </row>
    <row r="76" spans="1:7" s="3" customFormat="1" ht="11.25" x14ac:dyDescent="0.2">
      <c r="A76" s="100" t="s">
        <v>270</v>
      </c>
      <c r="B76" s="101" t="s">
        <v>70</v>
      </c>
      <c r="C76" s="108" t="s">
        <v>76</v>
      </c>
      <c r="D76" s="59"/>
      <c r="E76" s="59"/>
      <c r="F76" s="59"/>
      <c r="G76" s="159">
        <f>SUM(D76:F76)</f>
        <v>0</v>
      </c>
    </row>
    <row r="77" spans="1:7" s="3" customFormat="1" ht="22.5" x14ac:dyDescent="0.2">
      <c r="A77" s="100" t="s">
        <v>271</v>
      </c>
      <c r="B77" s="101" t="s">
        <v>77</v>
      </c>
      <c r="C77" s="108" t="s">
        <v>78</v>
      </c>
      <c r="D77" s="59"/>
      <c r="E77" s="59"/>
      <c r="F77" s="59"/>
      <c r="G77" s="158">
        <f>SUM(D77:F77)</f>
        <v>0</v>
      </c>
    </row>
    <row r="78" spans="1:7" s="3" customFormat="1" ht="12" x14ac:dyDescent="0.2">
      <c r="A78" s="105" t="s">
        <v>272</v>
      </c>
      <c r="B78" s="94" t="s">
        <v>71</v>
      </c>
      <c r="C78" s="120" t="s">
        <v>79</v>
      </c>
      <c r="D78" s="60">
        <v>15817.56</v>
      </c>
      <c r="E78" s="60">
        <v>53051.06</v>
      </c>
      <c r="F78" s="60">
        <v>4574.45</v>
      </c>
      <c r="G78" s="158">
        <f>SUM(D78:F78)</f>
        <v>73443.070000000007</v>
      </c>
    </row>
    <row r="79" spans="1:7" s="3" customFormat="1" ht="12" x14ac:dyDescent="0.2">
      <c r="A79" s="96" t="s">
        <v>336</v>
      </c>
      <c r="B79" s="101" t="s">
        <v>75</v>
      </c>
      <c r="C79" s="108" t="s">
        <v>81</v>
      </c>
      <c r="D79" s="75">
        <v>1070076.48</v>
      </c>
      <c r="E79" s="75">
        <v>1183900.1599999999</v>
      </c>
      <c r="F79" s="75">
        <v>142371.07999999999</v>
      </c>
      <c r="G79" s="161">
        <f>SUM(D79:F79)</f>
        <v>2396347.7200000002</v>
      </c>
    </row>
    <row r="80" spans="1:7" s="3" customFormat="1" ht="9.9499999999999993" customHeight="1" x14ac:dyDescent="0.2">
      <c r="A80" s="97" t="s">
        <v>249</v>
      </c>
      <c r="B80" s="98"/>
      <c r="C80" s="109"/>
      <c r="D80" s="141"/>
      <c r="E80" s="141"/>
      <c r="F80" s="141"/>
      <c r="G80" s="147"/>
    </row>
    <row r="81" spans="1:7" s="3" customFormat="1" ht="11.25" x14ac:dyDescent="0.2">
      <c r="A81" s="100" t="s">
        <v>273</v>
      </c>
      <c r="B81" s="101" t="s">
        <v>82</v>
      </c>
      <c r="C81" s="108" t="s">
        <v>83</v>
      </c>
      <c r="D81" s="148"/>
      <c r="E81" s="59">
        <v>1037288.74</v>
      </c>
      <c r="F81" s="59"/>
      <c r="G81" s="161">
        <f t="shared" ref="G81:G88" si="2">SUM(D81:F81)</f>
        <v>1037288.74</v>
      </c>
    </row>
    <row r="82" spans="1:7" s="3" customFormat="1" ht="11.25" x14ac:dyDescent="0.2">
      <c r="A82" s="106" t="s">
        <v>274</v>
      </c>
      <c r="B82" s="94" t="s">
        <v>84</v>
      </c>
      <c r="C82" s="108" t="s">
        <v>85</v>
      </c>
      <c r="D82" s="60">
        <v>1070076.48</v>
      </c>
      <c r="E82" s="60">
        <v>146611.42000000001</v>
      </c>
      <c r="F82" s="60">
        <v>142371.07999999999</v>
      </c>
      <c r="G82" s="161">
        <f t="shared" si="2"/>
        <v>1359058.98</v>
      </c>
    </row>
    <row r="83" spans="1:7" s="3" customFormat="1" ht="11.25" x14ac:dyDescent="0.2">
      <c r="A83" s="116" t="s">
        <v>275</v>
      </c>
      <c r="B83" s="94" t="s">
        <v>86</v>
      </c>
      <c r="C83" s="108" t="s">
        <v>87</v>
      </c>
      <c r="D83" s="60"/>
      <c r="E83" s="60"/>
      <c r="F83" s="60"/>
      <c r="G83" s="161">
        <f t="shared" si="2"/>
        <v>0</v>
      </c>
    </row>
    <row r="84" spans="1:7" s="3" customFormat="1" ht="22.5" x14ac:dyDescent="0.2">
      <c r="A84" s="177" t="s">
        <v>307</v>
      </c>
      <c r="B84" s="94" t="s">
        <v>88</v>
      </c>
      <c r="C84" s="108"/>
      <c r="D84" s="172">
        <f>D87+D118</f>
        <v>226830.15</v>
      </c>
      <c r="E84" s="172">
        <f>E87+E118</f>
        <v>-465054.18</v>
      </c>
      <c r="F84" s="172">
        <f>F87+F118</f>
        <v>13388.32</v>
      </c>
      <c r="G84" s="161">
        <f t="shared" si="2"/>
        <v>-224835.71</v>
      </c>
    </row>
    <row r="85" spans="1:7" s="3" customFormat="1" ht="24" x14ac:dyDescent="0.2">
      <c r="A85" s="96" t="s">
        <v>337</v>
      </c>
      <c r="B85" s="94" t="s">
        <v>89</v>
      </c>
      <c r="C85" s="108"/>
      <c r="D85" s="166">
        <f>D16-D43</f>
        <v>226830.15</v>
      </c>
      <c r="E85" s="166">
        <f>E16-E43</f>
        <v>-465054.18</v>
      </c>
      <c r="F85" s="166">
        <f>F16-F43</f>
        <v>14087.32</v>
      </c>
      <c r="G85" s="161">
        <f t="shared" si="2"/>
        <v>-224136.71</v>
      </c>
    </row>
    <row r="86" spans="1:7" s="3" customFormat="1" ht="12" x14ac:dyDescent="0.2">
      <c r="A86" s="96" t="s">
        <v>338</v>
      </c>
      <c r="B86" s="94" t="s">
        <v>90</v>
      </c>
      <c r="C86" s="108"/>
      <c r="D86" s="150"/>
      <c r="E86" s="60"/>
      <c r="F86" s="60">
        <v>699</v>
      </c>
      <c r="G86" s="161">
        <f t="shared" si="2"/>
        <v>699</v>
      </c>
    </row>
    <row r="87" spans="1:7" s="3" customFormat="1" ht="22.5" x14ac:dyDescent="0.2">
      <c r="A87" s="178" t="s">
        <v>308</v>
      </c>
      <c r="B87" s="94" t="s">
        <v>91</v>
      </c>
      <c r="C87" s="108"/>
      <c r="D87" s="155">
        <f>D88+D92+D96+D100+D109+D113+D117</f>
        <v>29547.54</v>
      </c>
      <c r="E87" s="155">
        <f>E88+E92+E96+E100+E109+E113+E117</f>
        <v>1920415.66</v>
      </c>
      <c r="F87" s="155">
        <f>F88+F92+F96+F100+F109+F113+F117</f>
        <v>13388.32</v>
      </c>
      <c r="G87" s="161">
        <f t="shared" si="2"/>
        <v>1963351.52</v>
      </c>
    </row>
    <row r="88" spans="1:7" s="3" customFormat="1" ht="12" x14ac:dyDescent="0.2">
      <c r="A88" s="96" t="s">
        <v>339</v>
      </c>
      <c r="B88" s="94" t="s">
        <v>92</v>
      </c>
      <c r="C88" s="108"/>
      <c r="D88" s="172">
        <f>D90-D91</f>
        <v>0</v>
      </c>
      <c r="E88" s="172">
        <f>E90-E91</f>
        <v>1837188.09</v>
      </c>
      <c r="F88" s="172">
        <f>F90-F91</f>
        <v>0</v>
      </c>
      <c r="G88" s="161">
        <f t="shared" si="2"/>
        <v>1837188.09</v>
      </c>
    </row>
    <row r="89" spans="1:7" s="3" customFormat="1" ht="9.9499999999999993" customHeight="1" x14ac:dyDescent="0.2">
      <c r="A89" s="97" t="s">
        <v>240</v>
      </c>
      <c r="B89" s="98"/>
      <c r="C89" s="109"/>
      <c r="D89" s="141"/>
      <c r="E89" s="141"/>
      <c r="F89" s="141"/>
      <c r="G89" s="147"/>
    </row>
    <row r="90" spans="1:7" s="3" customFormat="1" ht="11.25" x14ac:dyDescent="0.2">
      <c r="A90" s="100" t="s">
        <v>276</v>
      </c>
      <c r="B90" s="101" t="s">
        <v>93</v>
      </c>
      <c r="C90" s="108" t="s">
        <v>91</v>
      </c>
      <c r="D90" s="59">
        <v>224350</v>
      </c>
      <c r="E90" s="59">
        <v>2884362.83</v>
      </c>
      <c r="F90" s="59"/>
      <c r="G90" s="161">
        <f>SUM(D90:F90)</f>
        <v>3108712.83</v>
      </c>
    </row>
    <row r="91" spans="1:7" s="3" customFormat="1" ht="11.25" x14ac:dyDescent="0.2">
      <c r="A91" s="100" t="s">
        <v>277</v>
      </c>
      <c r="B91" s="94" t="s">
        <v>94</v>
      </c>
      <c r="C91" s="108" t="s">
        <v>234</v>
      </c>
      <c r="D91" s="60">
        <v>224350</v>
      </c>
      <c r="E91" s="60">
        <v>1047174.74</v>
      </c>
      <c r="F91" s="60"/>
      <c r="G91" s="161">
        <f>SUM(D91:F91)</f>
        <v>1271524.74</v>
      </c>
    </row>
    <row r="92" spans="1:7" s="3" customFormat="1" ht="12" x14ac:dyDescent="0.2">
      <c r="A92" s="96" t="s">
        <v>278</v>
      </c>
      <c r="B92" s="94" t="s">
        <v>96</v>
      </c>
      <c r="C92" s="108"/>
      <c r="D92" s="172">
        <f>D94-D95</f>
        <v>0</v>
      </c>
      <c r="E92" s="172">
        <f>E94-E95</f>
        <v>0</v>
      </c>
      <c r="F92" s="172">
        <f>F94-F95</f>
        <v>0</v>
      </c>
      <c r="G92" s="161">
        <f>SUM(D92:F92)</f>
        <v>0</v>
      </c>
    </row>
    <row r="93" spans="1:7" s="3" customFormat="1" ht="9.9499999999999993" customHeight="1" x14ac:dyDescent="0.2">
      <c r="A93" s="97" t="s">
        <v>240</v>
      </c>
      <c r="B93" s="98"/>
      <c r="C93" s="109"/>
      <c r="D93" s="141"/>
      <c r="E93" s="141"/>
      <c r="F93" s="141"/>
      <c r="G93" s="147"/>
    </row>
    <row r="94" spans="1:7" s="3" customFormat="1" ht="11.25" x14ac:dyDescent="0.2">
      <c r="A94" s="100" t="s">
        <v>279</v>
      </c>
      <c r="B94" s="101" t="s">
        <v>97</v>
      </c>
      <c r="C94" s="108" t="s">
        <v>92</v>
      </c>
      <c r="D94" s="59"/>
      <c r="E94" s="59"/>
      <c r="F94" s="59"/>
      <c r="G94" s="161">
        <f>SUM(D94:F94)</f>
        <v>0</v>
      </c>
    </row>
    <row r="95" spans="1:7" s="3" customFormat="1" ht="11.25" x14ac:dyDescent="0.2">
      <c r="A95" s="100" t="s">
        <v>280</v>
      </c>
      <c r="B95" s="94" t="s">
        <v>98</v>
      </c>
      <c r="C95" s="108" t="s">
        <v>235</v>
      </c>
      <c r="D95" s="60"/>
      <c r="E95" s="60"/>
      <c r="F95" s="60"/>
      <c r="G95" s="161">
        <f>SUM(D95:F95)</f>
        <v>0</v>
      </c>
    </row>
    <row r="96" spans="1:7" s="3" customFormat="1" ht="12" x14ac:dyDescent="0.2">
      <c r="A96" s="96" t="s">
        <v>281</v>
      </c>
      <c r="B96" s="94" t="s">
        <v>100</v>
      </c>
      <c r="C96" s="108"/>
      <c r="D96" s="172">
        <f>D98-D99</f>
        <v>0</v>
      </c>
      <c r="E96" s="172">
        <f>E98-E99</f>
        <v>0</v>
      </c>
      <c r="F96" s="172">
        <f>F98-F99</f>
        <v>0</v>
      </c>
      <c r="G96" s="161">
        <f>SUM(D96:F96)</f>
        <v>0</v>
      </c>
    </row>
    <row r="97" spans="1:7" s="3" customFormat="1" ht="9.9499999999999993" customHeight="1" x14ac:dyDescent="0.2">
      <c r="A97" s="97" t="s">
        <v>240</v>
      </c>
      <c r="B97" s="98"/>
      <c r="C97" s="109"/>
      <c r="D97" s="141"/>
      <c r="E97" s="141"/>
      <c r="F97" s="141"/>
      <c r="G97" s="147"/>
    </row>
    <row r="98" spans="1:7" s="3" customFormat="1" ht="11.25" x14ac:dyDescent="0.2">
      <c r="A98" s="100" t="s">
        <v>282</v>
      </c>
      <c r="B98" s="101" t="s">
        <v>101</v>
      </c>
      <c r="C98" s="108" t="s">
        <v>96</v>
      </c>
      <c r="D98" s="59"/>
      <c r="E98" s="59"/>
      <c r="F98" s="59"/>
      <c r="G98" s="161">
        <f>SUM(D98:F98)</f>
        <v>0</v>
      </c>
    </row>
    <row r="99" spans="1:7" s="3" customFormat="1" ht="11.25" x14ac:dyDescent="0.2">
      <c r="A99" s="100" t="s">
        <v>283</v>
      </c>
      <c r="B99" s="94" t="s">
        <v>102</v>
      </c>
      <c r="C99" s="120" t="s">
        <v>236</v>
      </c>
      <c r="D99" s="60"/>
      <c r="E99" s="60"/>
      <c r="F99" s="60"/>
      <c r="G99" s="161">
        <f>SUM(D99:F99)</f>
        <v>0</v>
      </c>
    </row>
    <row r="100" spans="1:7" s="3" customFormat="1" ht="12" x14ac:dyDescent="0.2">
      <c r="A100" s="96" t="s">
        <v>284</v>
      </c>
      <c r="B100" s="101" t="s">
        <v>104</v>
      </c>
      <c r="C100" s="108"/>
      <c r="D100" s="173">
        <f>D102-D103</f>
        <v>29547.54</v>
      </c>
      <c r="E100" s="173">
        <f>E102-E103</f>
        <v>83227.570000000007</v>
      </c>
      <c r="F100" s="173">
        <f>F102-F103</f>
        <v>13388.32</v>
      </c>
      <c r="G100" s="161">
        <f>SUM(D100:F100)</f>
        <v>126163.43</v>
      </c>
    </row>
    <row r="101" spans="1:7" s="3" customFormat="1" ht="9.9499999999999993" customHeight="1" x14ac:dyDescent="0.2">
      <c r="A101" s="97" t="s">
        <v>240</v>
      </c>
      <c r="B101" s="98"/>
      <c r="C101" s="118"/>
      <c r="D101" s="141"/>
      <c r="E101" s="141"/>
      <c r="F101" s="141"/>
      <c r="G101" s="147"/>
    </row>
    <row r="102" spans="1:7" s="3" customFormat="1" ht="11.25" x14ac:dyDescent="0.2">
      <c r="A102" s="100" t="s">
        <v>285</v>
      </c>
      <c r="B102" s="101" t="s">
        <v>105</v>
      </c>
      <c r="C102" s="108" t="s">
        <v>106</v>
      </c>
      <c r="D102" s="59">
        <v>1099624.02</v>
      </c>
      <c r="E102" s="59">
        <v>229838.99</v>
      </c>
      <c r="F102" s="59">
        <v>155759.4</v>
      </c>
      <c r="G102" s="161">
        <f>SUM(D102:F102)</f>
        <v>1485222.41</v>
      </c>
    </row>
    <row r="103" spans="1:7" s="3" customFormat="1" ht="12" thickBot="1" x14ac:dyDescent="0.25">
      <c r="A103" s="116" t="s">
        <v>286</v>
      </c>
      <c r="B103" s="103" t="s">
        <v>107</v>
      </c>
      <c r="C103" s="119" t="s">
        <v>108</v>
      </c>
      <c r="D103" s="61">
        <v>1070076.48</v>
      </c>
      <c r="E103" s="61">
        <v>146611.42000000001</v>
      </c>
      <c r="F103" s="61">
        <v>142371.07999999999</v>
      </c>
      <c r="G103" s="162">
        <f>SUM(D103:F103)</f>
        <v>1359058.98</v>
      </c>
    </row>
    <row r="104" spans="1:7" s="3" customFormat="1" ht="12.2" customHeight="1" x14ac:dyDescent="0.2">
      <c r="G104" s="37" t="s">
        <v>113</v>
      </c>
    </row>
    <row r="105" spans="1:7" s="3" customFormat="1" ht="12.2" customHeight="1" x14ac:dyDescent="0.2">
      <c r="A105" s="12"/>
      <c r="B105" s="13" t="s">
        <v>5</v>
      </c>
      <c r="C105" s="186" t="s">
        <v>6</v>
      </c>
      <c r="D105" s="14" t="s">
        <v>7</v>
      </c>
      <c r="E105" s="14" t="s">
        <v>183</v>
      </c>
      <c r="F105" s="15" t="s">
        <v>186</v>
      </c>
      <c r="G105" s="36"/>
    </row>
    <row r="106" spans="1:7" s="3" customFormat="1" ht="12.2" customHeight="1" x14ac:dyDescent="0.2">
      <c r="A106" s="17" t="s">
        <v>8</v>
      </c>
      <c r="B106" s="18" t="s">
        <v>9</v>
      </c>
      <c r="C106" s="187"/>
      <c r="D106" s="19" t="s">
        <v>10</v>
      </c>
      <c r="E106" s="19" t="s">
        <v>184</v>
      </c>
      <c r="F106" s="20" t="s">
        <v>187</v>
      </c>
      <c r="G106" s="34" t="s">
        <v>11</v>
      </c>
    </row>
    <row r="107" spans="1:7" s="3" customFormat="1" ht="12.2" customHeight="1" x14ac:dyDescent="0.2">
      <c r="A107" s="22"/>
      <c r="B107" s="18" t="s">
        <v>12</v>
      </c>
      <c r="C107" s="188"/>
      <c r="D107" s="23" t="s">
        <v>13</v>
      </c>
      <c r="E107" s="19" t="s">
        <v>185</v>
      </c>
      <c r="F107" s="20" t="s">
        <v>188</v>
      </c>
      <c r="G107" s="34"/>
    </row>
    <row r="108" spans="1:7" s="3" customFormat="1" ht="12.2" customHeight="1" thickBot="1" x14ac:dyDescent="0.25">
      <c r="A108" s="24">
        <v>1</v>
      </c>
      <c r="B108" s="28">
        <v>2</v>
      </c>
      <c r="C108" s="28">
        <v>3</v>
      </c>
      <c r="D108" s="26">
        <v>4</v>
      </c>
      <c r="E108" s="26">
        <v>5</v>
      </c>
      <c r="F108" s="15" t="s">
        <v>14</v>
      </c>
      <c r="G108" s="36" t="s">
        <v>15</v>
      </c>
    </row>
    <row r="109" spans="1:7" s="3" customFormat="1" ht="12" x14ac:dyDescent="0.2">
      <c r="A109" s="96" t="s">
        <v>214</v>
      </c>
      <c r="B109" s="101" t="s">
        <v>109</v>
      </c>
      <c r="C109" s="108"/>
      <c r="D109" s="174">
        <f>D111-D112</f>
        <v>0</v>
      </c>
      <c r="E109" s="174">
        <f>E111-E112</f>
        <v>0</v>
      </c>
      <c r="F109" s="174">
        <f>F111-F112</f>
        <v>0</v>
      </c>
      <c r="G109" s="163">
        <f>SUM(D109:F109)</f>
        <v>0</v>
      </c>
    </row>
    <row r="110" spans="1:7" s="3" customFormat="1" ht="9.9499999999999993" customHeight="1" x14ac:dyDescent="0.2">
      <c r="A110" s="97" t="s">
        <v>240</v>
      </c>
      <c r="B110" s="98"/>
      <c r="C110" s="118"/>
      <c r="D110" s="141"/>
      <c r="E110" s="141"/>
      <c r="F110" s="141"/>
      <c r="G110" s="147"/>
    </row>
    <row r="111" spans="1:7" s="3" customFormat="1" ht="11.25" x14ac:dyDescent="0.2">
      <c r="A111" s="100" t="s">
        <v>287</v>
      </c>
      <c r="B111" s="101" t="s">
        <v>110</v>
      </c>
      <c r="C111" s="108" t="s">
        <v>100</v>
      </c>
      <c r="D111" s="59"/>
      <c r="E111" s="59"/>
      <c r="F111" s="59"/>
      <c r="G111" s="161">
        <f>SUM(D111:F111)</f>
        <v>0</v>
      </c>
    </row>
    <row r="112" spans="1:7" s="3" customFormat="1" ht="11.25" x14ac:dyDescent="0.2">
      <c r="A112" s="116" t="s">
        <v>288</v>
      </c>
      <c r="B112" s="94" t="s">
        <v>112</v>
      </c>
      <c r="C112" s="120" t="s">
        <v>215</v>
      </c>
      <c r="D112" s="60"/>
      <c r="E112" s="60"/>
      <c r="F112" s="60"/>
      <c r="G112" s="158">
        <f>SUM(D112:F112)</f>
        <v>0</v>
      </c>
    </row>
    <row r="113" spans="1:7" s="3" customFormat="1" ht="24" x14ac:dyDescent="0.2">
      <c r="A113" s="121" t="s">
        <v>216</v>
      </c>
      <c r="B113" s="101" t="s">
        <v>114</v>
      </c>
      <c r="C113" s="122"/>
      <c r="D113" s="167">
        <f>D115-D116</f>
        <v>0</v>
      </c>
      <c r="E113" s="167">
        <f>E115-E116</f>
        <v>0</v>
      </c>
      <c r="F113" s="167">
        <f>F115-F116</f>
        <v>0</v>
      </c>
      <c r="G113" s="159">
        <f>SUM(D113:F113)</f>
        <v>0</v>
      </c>
    </row>
    <row r="114" spans="1:7" s="3" customFormat="1" ht="11.25" customHeight="1" x14ac:dyDescent="0.2">
      <c r="A114" s="97" t="s">
        <v>240</v>
      </c>
      <c r="B114" s="123"/>
      <c r="C114" s="124"/>
      <c r="D114" s="141"/>
      <c r="E114" s="141"/>
      <c r="F114" s="141"/>
      <c r="G114" s="147"/>
    </row>
    <row r="115" spans="1:7" s="3" customFormat="1" ht="11.25" x14ac:dyDescent="0.2">
      <c r="A115" s="125" t="s">
        <v>289</v>
      </c>
      <c r="B115" s="181" t="s">
        <v>217</v>
      </c>
      <c r="C115" s="126" t="s">
        <v>111</v>
      </c>
      <c r="D115" s="71"/>
      <c r="E115" s="71">
        <v>11867163.529999999</v>
      </c>
      <c r="F115" s="71"/>
      <c r="G115" s="158">
        <f t="shared" ref="G115:G120" si="3">SUM(D115:F115)</f>
        <v>11867163.529999999</v>
      </c>
    </row>
    <row r="116" spans="1:7" s="3" customFormat="1" ht="11.25" x14ac:dyDescent="0.2">
      <c r="A116" s="127" t="s">
        <v>290</v>
      </c>
      <c r="B116" s="94" t="s">
        <v>218</v>
      </c>
      <c r="C116" s="128" t="s">
        <v>111</v>
      </c>
      <c r="D116" s="71"/>
      <c r="E116" s="71">
        <v>11867163.529999999</v>
      </c>
      <c r="F116" s="71"/>
      <c r="G116" s="158">
        <f t="shared" si="3"/>
        <v>11867163.529999999</v>
      </c>
    </row>
    <row r="117" spans="1:7" s="3" customFormat="1" ht="12" x14ac:dyDescent="0.2">
      <c r="A117" s="121" t="s">
        <v>219</v>
      </c>
      <c r="B117" s="94" t="s">
        <v>115</v>
      </c>
      <c r="C117" s="129" t="s">
        <v>111</v>
      </c>
      <c r="D117" s="86"/>
      <c r="E117" s="86"/>
      <c r="F117" s="86"/>
      <c r="G117" s="158">
        <f t="shared" si="3"/>
        <v>0</v>
      </c>
    </row>
    <row r="118" spans="1:7" s="3" customFormat="1" ht="24" x14ac:dyDescent="0.2">
      <c r="A118" s="130" t="s">
        <v>309</v>
      </c>
      <c r="B118" s="94" t="s">
        <v>220</v>
      </c>
      <c r="C118" s="129"/>
      <c r="D118" s="156">
        <f>D119-D149</f>
        <v>197282.61</v>
      </c>
      <c r="E118" s="156">
        <f>E119-E149</f>
        <v>-2385469.84</v>
      </c>
      <c r="F118" s="156">
        <f>F119-F149</f>
        <v>0</v>
      </c>
      <c r="G118" s="158">
        <f t="shared" si="3"/>
        <v>-2188187.23</v>
      </c>
    </row>
    <row r="119" spans="1:7" s="3" customFormat="1" ht="22.5" x14ac:dyDescent="0.2">
      <c r="A119" s="177" t="s">
        <v>310</v>
      </c>
      <c r="B119" s="94" t="s">
        <v>95</v>
      </c>
      <c r="C119" s="131"/>
      <c r="D119" s="172">
        <f>D120+D124+D128+D132+D136+D145</f>
        <v>0</v>
      </c>
      <c r="E119" s="172">
        <f>E120+E124+E128+E132+E136+E145</f>
        <v>-1483350</v>
      </c>
      <c r="F119" s="172">
        <f>F120+F124+F128+F132+F136+F145</f>
        <v>0</v>
      </c>
      <c r="G119" s="158">
        <f t="shared" si="3"/>
        <v>-1483350</v>
      </c>
    </row>
    <row r="120" spans="1:7" s="3" customFormat="1" ht="12" x14ac:dyDescent="0.2">
      <c r="A120" s="105" t="s">
        <v>221</v>
      </c>
      <c r="B120" s="94" t="s">
        <v>99</v>
      </c>
      <c r="C120" s="108"/>
      <c r="D120" s="172">
        <f>D122-D123</f>
        <v>0</v>
      </c>
      <c r="E120" s="172">
        <f>E122-E123</f>
        <v>0</v>
      </c>
      <c r="F120" s="172">
        <f>F122-F123</f>
        <v>0</v>
      </c>
      <c r="G120" s="158">
        <f t="shared" si="3"/>
        <v>0</v>
      </c>
    </row>
    <row r="121" spans="1:7" s="3" customFormat="1" ht="9.9499999999999993" customHeight="1" x14ac:dyDescent="0.2">
      <c r="A121" s="97" t="s">
        <v>240</v>
      </c>
      <c r="B121" s="98"/>
      <c r="C121" s="109"/>
      <c r="D121" s="141"/>
      <c r="E121" s="141"/>
      <c r="F121" s="141"/>
      <c r="G121" s="147"/>
    </row>
    <row r="122" spans="1:7" s="3" customFormat="1" ht="11.25" x14ac:dyDescent="0.2">
      <c r="A122" s="117" t="s">
        <v>222</v>
      </c>
      <c r="B122" s="101" t="s">
        <v>118</v>
      </c>
      <c r="C122" s="108" t="s">
        <v>116</v>
      </c>
      <c r="D122" s="59">
        <v>2231903.09</v>
      </c>
      <c r="E122" s="59">
        <v>12571658.310000001</v>
      </c>
      <c r="F122" s="59">
        <v>161032.85</v>
      </c>
      <c r="G122" s="159">
        <f>SUM(D122:F122)</f>
        <v>14964594.25</v>
      </c>
    </row>
    <row r="123" spans="1:7" s="3" customFormat="1" ht="11.25" x14ac:dyDescent="0.2">
      <c r="A123" s="117" t="s">
        <v>223</v>
      </c>
      <c r="B123" s="101" t="s">
        <v>120</v>
      </c>
      <c r="C123" s="95" t="s">
        <v>117</v>
      </c>
      <c r="D123" s="57">
        <v>2231903.09</v>
      </c>
      <c r="E123" s="57">
        <v>12571658.310000001</v>
      </c>
      <c r="F123" s="59">
        <v>161032.85</v>
      </c>
      <c r="G123" s="158">
        <f>SUM(D123:F123)</f>
        <v>14964594.25</v>
      </c>
    </row>
    <row r="124" spans="1:7" s="3" customFormat="1" ht="12" x14ac:dyDescent="0.2">
      <c r="A124" s="132" t="s">
        <v>224</v>
      </c>
      <c r="B124" s="101" t="s">
        <v>103</v>
      </c>
      <c r="C124" s="95"/>
      <c r="D124" s="172">
        <f>D126-D127</f>
        <v>0</v>
      </c>
      <c r="E124" s="172">
        <f>E126-E127</f>
        <v>0</v>
      </c>
      <c r="F124" s="172">
        <f>F126-F127</f>
        <v>0</v>
      </c>
      <c r="G124" s="158">
        <f>SUM(D124:F124)</f>
        <v>0</v>
      </c>
    </row>
    <row r="125" spans="1:7" s="3" customFormat="1" ht="11.25" x14ac:dyDescent="0.2">
      <c r="A125" s="97" t="s">
        <v>240</v>
      </c>
      <c r="B125" s="133"/>
      <c r="C125" s="134"/>
      <c r="D125" s="151"/>
      <c r="E125" s="151"/>
      <c r="F125" s="151"/>
      <c r="G125" s="152"/>
    </row>
    <row r="126" spans="1:7" s="3" customFormat="1" ht="22.5" x14ac:dyDescent="0.2">
      <c r="A126" s="135" t="s">
        <v>225</v>
      </c>
      <c r="B126" s="101" t="s">
        <v>227</v>
      </c>
      <c r="C126" s="95" t="s">
        <v>119</v>
      </c>
      <c r="D126" s="57"/>
      <c r="E126" s="57"/>
      <c r="F126" s="57"/>
      <c r="G126" s="158">
        <f>SUM(D126:F126)</f>
        <v>0</v>
      </c>
    </row>
    <row r="127" spans="1:7" s="3" customFormat="1" ht="22.5" x14ac:dyDescent="0.2">
      <c r="A127" s="135" t="s">
        <v>226</v>
      </c>
      <c r="B127" s="101" t="s">
        <v>228</v>
      </c>
      <c r="C127" s="95" t="s">
        <v>121</v>
      </c>
      <c r="D127" s="57"/>
      <c r="E127" s="57"/>
      <c r="F127" s="57"/>
      <c r="G127" s="158">
        <f>SUM(D127:F127)</f>
        <v>0</v>
      </c>
    </row>
    <row r="128" spans="1:7" s="3" customFormat="1" ht="12" x14ac:dyDescent="0.2">
      <c r="A128" s="105" t="s">
        <v>122</v>
      </c>
      <c r="B128" s="94" t="s">
        <v>108</v>
      </c>
      <c r="C128" s="95"/>
      <c r="D128" s="170">
        <f>D130-D131</f>
        <v>0</v>
      </c>
      <c r="E128" s="170">
        <f>E130-E131</f>
        <v>0</v>
      </c>
      <c r="F128" s="170">
        <f>F130-F131</f>
        <v>0</v>
      </c>
      <c r="G128" s="158">
        <f>SUM(D128:F128)</f>
        <v>0</v>
      </c>
    </row>
    <row r="129" spans="1:7" s="3" customFormat="1" ht="9.9499999999999993" customHeight="1" x14ac:dyDescent="0.2">
      <c r="A129" s="97" t="s">
        <v>240</v>
      </c>
      <c r="B129" s="98"/>
      <c r="C129" s="102"/>
      <c r="D129" s="143"/>
      <c r="E129" s="143"/>
      <c r="F129" s="141"/>
      <c r="G129" s="147"/>
    </row>
    <row r="130" spans="1:7" s="3" customFormat="1" ht="11.25" x14ac:dyDescent="0.2">
      <c r="A130" s="100" t="s">
        <v>291</v>
      </c>
      <c r="B130" s="101" t="s">
        <v>123</v>
      </c>
      <c r="C130" s="95" t="s">
        <v>124</v>
      </c>
      <c r="D130" s="59"/>
      <c r="E130" s="59"/>
      <c r="F130" s="59"/>
      <c r="G130" s="159">
        <f>SUM(D130:F130)</f>
        <v>0</v>
      </c>
    </row>
    <row r="131" spans="1:7" s="3" customFormat="1" ht="22.5" x14ac:dyDescent="0.2">
      <c r="A131" s="106" t="s">
        <v>292</v>
      </c>
      <c r="B131" s="94" t="s">
        <v>125</v>
      </c>
      <c r="C131" s="95" t="s">
        <v>126</v>
      </c>
      <c r="D131" s="58"/>
      <c r="E131" s="58"/>
      <c r="F131" s="60"/>
      <c r="G131" s="158">
        <f>SUM(D131:F131)</f>
        <v>0</v>
      </c>
    </row>
    <row r="132" spans="1:7" s="3" customFormat="1" ht="12" x14ac:dyDescent="0.2">
      <c r="A132" s="105" t="s">
        <v>127</v>
      </c>
      <c r="B132" s="94" t="s">
        <v>128</v>
      </c>
      <c r="C132" s="95"/>
      <c r="D132" s="170">
        <f>D134-D135</f>
        <v>0</v>
      </c>
      <c r="E132" s="170">
        <f>E134-E135</f>
        <v>0</v>
      </c>
      <c r="F132" s="170">
        <f>F134-F135</f>
        <v>0</v>
      </c>
      <c r="G132" s="158">
        <f>SUM(D132:F132)</f>
        <v>0</v>
      </c>
    </row>
    <row r="133" spans="1:7" s="3" customFormat="1" ht="11.25" x14ac:dyDescent="0.2">
      <c r="A133" s="97" t="s">
        <v>240</v>
      </c>
      <c r="B133" s="98"/>
      <c r="C133" s="102"/>
      <c r="D133" s="143"/>
      <c r="E133" s="143"/>
      <c r="F133" s="141"/>
      <c r="G133" s="147"/>
    </row>
    <row r="134" spans="1:7" s="3" customFormat="1" ht="22.5" x14ac:dyDescent="0.2">
      <c r="A134" s="100" t="s">
        <v>303</v>
      </c>
      <c r="B134" s="101" t="s">
        <v>129</v>
      </c>
      <c r="C134" s="95" t="s">
        <v>130</v>
      </c>
      <c r="D134" s="57"/>
      <c r="E134" s="57"/>
      <c r="F134" s="59"/>
      <c r="G134" s="159">
        <f>SUM(D134:F134)</f>
        <v>0</v>
      </c>
    </row>
    <row r="135" spans="1:7" s="3" customFormat="1" ht="22.5" x14ac:dyDescent="0.2">
      <c r="A135" s="106" t="s">
        <v>304</v>
      </c>
      <c r="B135" s="136" t="s">
        <v>131</v>
      </c>
      <c r="C135" s="137" t="s">
        <v>132</v>
      </c>
      <c r="D135" s="84"/>
      <c r="E135" s="84"/>
      <c r="F135" s="85"/>
      <c r="G135" s="164">
        <f>SUM(D135:F135)</f>
        <v>0</v>
      </c>
    </row>
    <row r="136" spans="1:7" s="3" customFormat="1" ht="12" x14ac:dyDescent="0.2">
      <c r="A136" s="105" t="s">
        <v>331</v>
      </c>
      <c r="B136" s="101" t="s">
        <v>133</v>
      </c>
      <c r="C136" s="95"/>
      <c r="D136" s="169">
        <f>D138-D139</f>
        <v>0</v>
      </c>
      <c r="E136" s="169">
        <f>E138-E139</f>
        <v>0</v>
      </c>
      <c r="F136" s="169">
        <f>F138-F139</f>
        <v>0</v>
      </c>
      <c r="G136" s="159">
        <f>SUM(D136:F136)</f>
        <v>0</v>
      </c>
    </row>
    <row r="137" spans="1:7" s="3" customFormat="1" ht="9.9499999999999993" customHeight="1" x14ac:dyDescent="0.2">
      <c r="A137" s="97" t="s">
        <v>240</v>
      </c>
      <c r="B137" s="98"/>
      <c r="C137" s="99"/>
      <c r="D137" s="143"/>
      <c r="E137" s="143"/>
      <c r="F137" s="141"/>
      <c r="G137" s="147"/>
    </row>
    <row r="138" spans="1:7" s="3" customFormat="1" ht="11.25" x14ac:dyDescent="0.2">
      <c r="A138" s="100" t="s">
        <v>293</v>
      </c>
      <c r="B138" s="115" t="s">
        <v>134</v>
      </c>
      <c r="C138" s="95" t="s">
        <v>135</v>
      </c>
      <c r="D138" s="62"/>
      <c r="E138" s="62"/>
      <c r="F138" s="63"/>
      <c r="G138" s="159">
        <f>SUM(D138:F138)</f>
        <v>0</v>
      </c>
    </row>
    <row r="139" spans="1:7" s="3" customFormat="1" ht="12" thickBot="1" x14ac:dyDescent="0.25">
      <c r="A139" s="100" t="s">
        <v>294</v>
      </c>
      <c r="B139" s="103" t="s">
        <v>136</v>
      </c>
      <c r="C139" s="104" t="s">
        <v>137</v>
      </c>
      <c r="D139" s="66"/>
      <c r="E139" s="66"/>
      <c r="F139" s="61"/>
      <c r="G139" s="160">
        <f>SUM(D139:F139)</f>
        <v>0</v>
      </c>
    </row>
    <row r="140" spans="1:7" s="3" customFormat="1" ht="12.2" customHeight="1" x14ac:dyDescent="0.2">
      <c r="G140" s="3" t="s">
        <v>143</v>
      </c>
    </row>
    <row r="141" spans="1:7" s="3" customFormat="1" ht="12.2" customHeight="1" x14ac:dyDescent="0.2">
      <c r="A141" s="12"/>
      <c r="B141" s="13" t="s">
        <v>5</v>
      </c>
      <c r="C141" s="186" t="s">
        <v>6</v>
      </c>
      <c r="D141" s="14" t="s">
        <v>7</v>
      </c>
      <c r="E141" s="14" t="s">
        <v>183</v>
      </c>
      <c r="F141" s="15" t="s">
        <v>186</v>
      </c>
      <c r="G141" s="36"/>
    </row>
    <row r="142" spans="1:7" s="3" customFormat="1" ht="12.2" customHeight="1" x14ac:dyDescent="0.2">
      <c r="A142" s="17" t="s">
        <v>8</v>
      </c>
      <c r="B142" s="18" t="s">
        <v>9</v>
      </c>
      <c r="C142" s="187"/>
      <c r="D142" s="19" t="s">
        <v>10</v>
      </c>
      <c r="E142" s="19" t="s">
        <v>184</v>
      </c>
      <c r="F142" s="20" t="s">
        <v>187</v>
      </c>
      <c r="G142" s="34" t="s">
        <v>11</v>
      </c>
    </row>
    <row r="143" spans="1:7" s="3" customFormat="1" ht="12.2" customHeight="1" x14ac:dyDescent="0.2">
      <c r="A143" s="22"/>
      <c r="B143" s="18" t="s">
        <v>12</v>
      </c>
      <c r="C143" s="188"/>
      <c r="D143" s="23" t="s">
        <v>13</v>
      </c>
      <c r="E143" s="19" t="s">
        <v>185</v>
      </c>
      <c r="F143" s="20" t="s">
        <v>188</v>
      </c>
      <c r="G143" s="34"/>
    </row>
    <row r="144" spans="1:7" s="3" customFormat="1" ht="12.2" customHeight="1" thickBot="1" x14ac:dyDescent="0.25">
      <c r="A144" s="24">
        <v>1</v>
      </c>
      <c r="B144" s="28">
        <v>2</v>
      </c>
      <c r="C144" s="25">
        <v>3</v>
      </c>
      <c r="D144" s="26">
        <v>4</v>
      </c>
      <c r="E144" s="26">
        <v>5</v>
      </c>
      <c r="F144" s="15" t="s">
        <v>14</v>
      </c>
      <c r="G144" s="36" t="s">
        <v>15</v>
      </c>
    </row>
    <row r="145" spans="1:10" s="3" customFormat="1" ht="12" x14ac:dyDescent="0.2">
      <c r="A145" s="105" t="s">
        <v>332</v>
      </c>
      <c r="B145" s="94" t="s">
        <v>138</v>
      </c>
      <c r="C145" s="92"/>
      <c r="D145" s="171">
        <f>D147-D148</f>
        <v>0</v>
      </c>
      <c r="E145" s="171">
        <f>E147-E148</f>
        <v>-1483350</v>
      </c>
      <c r="F145" s="171">
        <f>F147-F148</f>
        <v>0</v>
      </c>
      <c r="G145" s="157">
        <f>SUM(D145:F145)</f>
        <v>-1483350</v>
      </c>
    </row>
    <row r="146" spans="1:10" s="3" customFormat="1" ht="9.9499999999999993" customHeight="1" x14ac:dyDescent="0.2">
      <c r="A146" s="97" t="s">
        <v>240</v>
      </c>
      <c r="B146" s="98"/>
      <c r="C146" s="99"/>
      <c r="D146" s="143"/>
      <c r="E146" s="143"/>
      <c r="F146" s="141"/>
      <c r="G146" s="147"/>
    </row>
    <row r="147" spans="1:10" s="3" customFormat="1" ht="11.25" x14ac:dyDescent="0.2">
      <c r="A147" s="100" t="s">
        <v>295</v>
      </c>
      <c r="B147" s="101" t="s">
        <v>139</v>
      </c>
      <c r="C147" s="95" t="s">
        <v>140</v>
      </c>
      <c r="D147" s="57">
        <v>2231903.09</v>
      </c>
      <c r="E147" s="57">
        <v>12565731.75</v>
      </c>
      <c r="F147" s="59">
        <v>161032.85</v>
      </c>
      <c r="G147" s="159">
        <f>SUM(D147:F147)</f>
        <v>14958667.689999999</v>
      </c>
    </row>
    <row r="148" spans="1:10" s="3" customFormat="1" ht="11.25" x14ac:dyDescent="0.2">
      <c r="A148" s="100" t="s">
        <v>296</v>
      </c>
      <c r="B148" s="98" t="s">
        <v>141</v>
      </c>
      <c r="C148" s="99" t="s">
        <v>142</v>
      </c>
      <c r="D148" s="64">
        <v>2231903.09</v>
      </c>
      <c r="E148" s="64">
        <v>14049081.75</v>
      </c>
      <c r="F148" s="65">
        <v>161032.85</v>
      </c>
      <c r="G148" s="165">
        <f>SUM(D148:F148)</f>
        <v>16442017.689999999</v>
      </c>
    </row>
    <row r="149" spans="1:10" s="3" customFormat="1" ht="22.5" x14ac:dyDescent="0.2">
      <c r="A149" s="178" t="s">
        <v>311</v>
      </c>
      <c r="B149" s="94" t="s">
        <v>116</v>
      </c>
      <c r="C149" s="107"/>
      <c r="D149" s="155">
        <f>D150+D154+D158+D162+D163</f>
        <v>-197282.61</v>
      </c>
      <c r="E149" s="155">
        <f>E150+E154+E158+E162+E163</f>
        <v>902119.84</v>
      </c>
      <c r="F149" s="155">
        <f>F150+F154+F158+F162+F163</f>
        <v>0</v>
      </c>
      <c r="G149" s="158">
        <f>SUM(D149:F149)</f>
        <v>704837.23</v>
      </c>
    </row>
    <row r="150" spans="1:10" s="3" customFormat="1" ht="24" x14ac:dyDescent="0.2">
      <c r="A150" s="96" t="s">
        <v>144</v>
      </c>
      <c r="B150" s="101" t="s">
        <v>119</v>
      </c>
      <c r="C150" s="95"/>
      <c r="D150" s="172">
        <f>D152-D153</f>
        <v>0</v>
      </c>
      <c r="E150" s="172">
        <f>E152-E153</f>
        <v>0</v>
      </c>
      <c r="F150" s="172">
        <f>F152-F153</f>
        <v>0</v>
      </c>
      <c r="G150" s="158">
        <f>SUM(D150:F150)</f>
        <v>0</v>
      </c>
    </row>
    <row r="151" spans="1:10" s="3" customFormat="1" ht="11.25" x14ac:dyDescent="0.2">
      <c r="A151" s="97" t="s">
        <v>240</v>
      </c>
      <c r="B151" s="98"/>
      <c r="C151" s="102"/>
      <c r="D151" s="143"/>
      <c r="E151" s="143"/>
      <c r="F151" s="141"/>
      <c r="G151" s="147"/>
    </row>
    <row r="152" spans="1:10" s="3" customFormat="1" ht="22.5" x14ac:dyDescent="0.2">
      <c r="A152" s="106" t="s">
        <v>297</v>
      </c>
      <c r="B152" s="101" t="s">
        <v>145</v>
      </c>
      <c r="C152" s="95" t="s">
        <v>146</v>
      </c>
      <c r="D152" s="59"/>
      <c r="E152" s="59"/>
      <c r="F152" s="59"/>
      <c r="G152" s="159">
        <f>SUM(D152:F152)</f>
        <v>0</v>
      </c>
    </row>
    <row r="153" spans="1:10" s="3" customFormat="1" ht="22.5" x14ac:dyDescent="0.2">
      <c r="A153" s="116" t="s">
        <v>298</v>
      </c>
      <c r="B153" s="101" t="s">
        <v>147</v>
      </c>
      <c r="C153" s="95" t="s">
        <v>148</v>
      </c>
      <c r="D153" s="62"/>
      <c r="E153" s="62"/>
      <c r="F153" s="63"/>
      <c r="G153" s="158">
        <f>SUM(D153:F153)</f>
        <v>0</v>
      </c>
    </row>
    <row r="154" spans="1:10" s="3" customFormat="1" ht="24" x14ac:dyDescent="0.2">
      <c r="A154" s="96" t="s">
        <v>149</v>
      </c>
      <c r="B154" s="94" t="s">
        <v>124</v>
      </c>
      <c r="C154" s="107"/>
      <c r="D154" s="170">
        <f>D156-D157</f>
        <v>0</v>
      </c>
      <c r="E154" s="170">
        <f>E156-E157</f>
        <v>0</v>
      </c>
      <c r="F154" s="170">
        <f>F156-F157</f>
        <v>0</v>
      </c>
      <c r="G154" s="158">
        <f>SUM(D154:F154)</f>
        <v>0</v>
      </c>
    </row>
    <row r="155" spans="1:10" s="3" customFormat="1" ht="9.9499999999999993" customHeight="1" x14ac:dyDescent="0.2">
      <c r="A155" s="138" t="s">
        <v>240</v>
      </c>
      <c r="B155" s="115"/>
      <c r="C155" s="102"/>
      <c r="D155" s="146"/>
      <c r="E155" s="146"/>
      <c r="F155" s="146"/>
      <c r="G155" s="147"/>
    </row>
    <row r="156" spans="1:10" s="3" customFormat="1" ht="22.5" x14ac:dyDescent="0.2">
      <c r="A156" s="139" t="s">
        <v>299</v>
      </c>
      <c r="B156" s="101" t="s">
        <v>150</v>
      </c>
      <c r="C156" s="95" t="s">
        <v>151</v>
      </c>
      <c r="D156" s="57"/>
      <c r="E156" s="57"/>
      <c r="F156" s="59"/>
      <c r="G156" s="159">
        <f>SUM(D156:F156)</f>
        <v>0</v>
      </c>
    </row>
    <row r="157" spans="1:10" s="3" customFormat="1" ht="22.5" x14ac:dyDescent="0.2">
      <c r="A157" s="116" t="s">
        <v>300</v>
      </c>
      <c r="B157" s="101" t="s">
        <v>152</v>
      </c>
      <c r="C157" s="95" t="s">
        <v>153</v>
      </c>
      <c r="D157" s="62"/>
      <c r="E157" s="62"/>
      <c r="F157" s="63"/>
      <c r="G157" s="158">
        <f>SUM(D157:F157)</f>
        <v>0</v>
      </c>
    </row>
    <row r="158" spans="1:10" s="3" customFormat="1" ht="12" x14ac:dyDescent="0.2">
      <c r="A158" s="110" t="s">
        <v>333</v>
      </c>
      <c r="B158" s="94" t="s">
        <v>130</v>
      </c>
      <c r="C158" s="95"/>
      <c r="D158" s="170">
        <f>D160-D161</f>
        <v>-224350</v>
      </c>
      <c r="E158" s="170">
        <f>E160-E161</f>
        <v>224350</v>
      </c>
      <c r="F158" s="170">
        <f>F160-F161</f>
        <v>0</v>
      </c>
      <c r="G158" s="158">
        <f>SUM(D158:F158)</f>
        <v>0</v>
      </c>
    </row>
    <row r="159" spans="1:10" s="3" customFormat="1" ht="9.9499999999999993" customHeight="1" x14ac:dyDescent="0.2">
      <c r="A159" s="111" t="s">
        <v>240</v>
      </c>
      <c r="B159" s="98"/>
      <c r="C159" s="102"/>
      <c r="D159" s="143"/>
      <c r="E159" s="143"/>
      <c r="F159" s="141"/>
      <c r="G159" s="147"/>
    </row>
    <row r="160" spans="1:10" s="3" customFormat="1" ht="11.25" x14ac:dyDescent="0.2">
      <c r="A160" s="117" t="s">
        <v>301</v>
      </c>
      <c r="B160" s="101" t="s">
        <v>154</v>
      </c>
      <c r="C160" s="95" t="s">
        <v>155</v>
      </c>
      <c r="D160" s="57">
        <v>2303994.09</v>
      </c>
      <c r="E160" s="57">
        <v>13756956.869999999</v>
      </c>
      <c r="F160" s="59">
        <v>161032.85</v>
      </c>
      <c r="G160" s="159">
        <f>SUM(D160:F160)</f>
        <v>16221983.810000001</v>
      </c>
      <c r="H160" s="31"/>
      <c r="I160" s="31"/>
      <c r="J160" s="31"/>
    </row>
    <row r="161" spans="1:10" s="3" customFormat="1" ht="11.25" x14ac:dyDescent="0.2">
      <c r="A161" s="116" t="s">
        <v>302</v>
      </c>
      <c r="B161" s="94" t="s">
        <v>156</v>
      </c>
      <c r="C161" s="107" t="s">
        <v>157</v>
      </c>
      <c r="D161" s="58">
        <v>2528344.09</v>
      </c>
      <c r="E161" s="58">
        <v>13532606.869999999</v>
      </c>
      <c r="F161" s="60">
        <v>161032.85</v>
      </c>
      <c r="G161" s="158">
        <f>SUM(D161:F161)</f>
        <v>16221983.810000001</v>
      </c>
      <c r="H161" s="31"/>
      <c r="I161" s="31"/>
      <c r="J161" s="31"/>
    </row>
    <row r="162" spans="1:10" s="3" customFormat="1" ht="12" x14ac:dyDescent="0.2">
      <c r="A162" s="121" t="s">
        <v>229</v>
      </c>
      <c r="B162" s="94" t="s">
        <v>135</v>
      </c>
      <c r="C162" s="107" t="s">
        <v>111</v>
      </c>
      <c r="D162" s="60"/>
      <c r="E162" s="60"/>
      <c r="F162" s="60"/>
      <c r="G162" s="158">
        <f>SUM(D162:F162)</f>
        <v>0</v>
      </c>
      <c r="H162" s="31"/>
      <c r="I162" s="31"/>
      <c r="J162" s="31"/>
    </row>
    <row r="163" spans="1:10" s="3" customFormat="1" ht="12.75" thickBot="1" x14ac:dyDescent="0.25">
      <c r="A163" s="121" t="s">
        <v>230</v>
      </c>
      <c r="B163" s="94" t="s">
        <v>140</v>
      </c>
      <c r="C163" s="104" t="s">
        <v>111</v>
      </c>
      <c r="D163" s="61">
        <v>27067.39</v>
      </c>
      <c r="E163" s="61">
        <v>677769.84</v>
      </c>
      <c r="F163" s="61"/>
      <c r="G163" s="160">
        <f>SUM(D163:F163)</f>
        <v>704837.23</v>
      </c>
      <c r="H163" s="168"/>
      <c r="I163" s="31"/>
      <c r="J163" s="31"/>
    </row>
    <row r="164" spans="1:10" s="3" customFormat="1" ht="12.2" customHeight="1" x14ac:dyDescent="0.2">
      <c r="A164" s="52"/>
      <c r="B164" s="54"/>
      <c r="C164" s="81"/>
      <c r="D164" s="82"/>
      <c r="E164" s="82"/>
      <c r="F164" s="82"/>
      <c r="G164" s="83"/>
      <c r="H164" s="31"/>
      <c r="I164" s="31"/>
      <c r="J164" s="31"/>
    </row>
    <row r="165" spans="1:10" s="39" customFormat="1" ht="11.25" x14ac:dyDescent="0.2">
      <c r="A165" s="38" t="s">
        <v>178</v>
      </c>
      <c r="B165" s="185" t="s">
        <v>322</v>
      </c>
      <c r="C165" s="185"/>
      <c r="D165" s="185"/>
      <c r="E165" s="53" t="s">
        <v>171</v>
      </c>
      <c r="F165" s="51"/>
      <c r="G165" s="56" t="s">
        <v>330</v>
      </c>
    </row>
    <row r="166" spans="1:10" s="39" customFormat="1" ht="9.75" customHeight="1" x14ac:dyDescent="0.2">
      <c r="A166" s="40" t="s">
        <v>174</v>
      </c>
      <c r="B166" s="183" t="s">
        <v>173</v>
      </c>
      <c r="C166" s="183"/>
      <c r="D166" s="183"/>
      <c r="F166" s="40" t="s">
        <v>172</v>
      </c>
      <c r="G166" s="55" t="s">
        <v>173</v>
      </c>
    </row>
    <row r="167" spans="1:10" s="39" customFormat="1" ht="9.75" customHeight="1" x14ac:dyDescent="0.2">
      <c r="A167" s="41"/>
      <c r="B167" s="41"/>
      <c r="C167" s="41"/>
      <c r="F167" s="41"/>
    </row>
    <row r="168" spans="1:10" s="39" customFormat="1" ht="34.5" customHeight="1" x14ac:dyDescent="0.2">
      <c r="A168" s="42" t="s">
        <v>169</v>
      </c>
      <c r="B168" s="184"/>
      <c r="C168" s="184"/>
      <c r="D168" s="184"/>
      <c r="E168" s="184"/>
      <c r="F168" s="184"/>
      <c r="G168" s="184"/>
      <c r="H168" s="43"/>
      <c r="I168" s="43"/>
      <c r="J168" s="43"/>
    </row>
    <row r="169" spans="1:10" s="39" customFormat="1" ht="11.25" customHeight="1" x14ac:dyDescent="0.2">
      <c r="A169" s="43"/>
      <c r="B169" s="183" t="s">
        <v>170</v>
      </c>
      <c r="C169" s="183"/>
      <c r="D169" s="183"/>
      <c r="E169" s="183"/>
      <c r="F169" s="183"/>
      <c r="G169" s="183"/>
      <c r="H169" s="43"/>
      <c r="J169" s="43"/>
    </row>
    <row r="170" spans="1:10" s="39" customFormat="1" ht="19.5" customHeight="1" x14ac:dyDescent="0.2">
      <c r="A170" s="44" t="s">
        <v>175</v>
      </c>
      <c r="B170" s="185"/>
      <c r="C170" s="185"/>
      <c r="D170" s="185"/>
      <c r="E170" s="45"/>
      <c r="F170" s="185"/>
      <c r="G170" s="185"/>
      <c r="I170" s="43"/>
      <c r="J170" s="43"/>
    </row>
    <row r="171" spans="1:10" s="39" customFormat="1" ht="10.5" customHeight="1" x14ac:dyDescent="0.2">
      <c r="A171" s="44" t="s">
        <v>176</v>
      </c>
      <c r="B171" s="183" t="s">
        <v>177</v>
      </c>
      <c r="C171" s="183"/>
      <c r="D171" s="183"/>
      <c r="E171" s="46" t="s">
        <v>172</v>
      </c>
      <c r="F171" s="183" t="s">
        <v>173</v>
      </c>
      <c r="G171" s="183"/>
      <c r="I171" s="43"/>
      <c r="J171" s="43"/>
    </row>
    <row r="172" spans="1:10" s="39" customFormat="1" ht="30" customHeight="1" x14ac:dyDescent="0.2">
      <c r="A172" s="38" t="s">
        <v>179</v>
      </c>
      <c r="B172" s="185"/>
      <c r="C172" s="185"/>
      <c r="D172" s="185"/>
      <c r="E172" s="185"/>
      <c r="F172" s="185"/>
      <c r="G172" s="56"/>
    </row>
    <row r="173" spans="1:10" s="39" customFormat="1" ht="10.5" customHeight="1" x14ac:dyDescent="0.2">
      <c r="A173" s="40" t="s">
        <v>174</v>
      </c>
      <c r="B173" s="183" t="s">
        <v>177</v>
      </c>
      <c r="C173" s="183"/>
      <c r="D173" s="183"/>
      <c r="E173" s="183" t="s">
        <v>173</v>
      </c>
      <c r="F173" s="183"/>
      <c r="G173" s="40" t="s">
        <v>180</v>
      </c>
    </row>
    <row r="174" spans="1:10" s="39" customFormat="1" ht="9.75" customHeight="1" x14ac:dyDescent="0.2">
      <c r="A174" s="41"/>
      <c r="B174" s="41"/>
      <c r="C174" s="41"/>
      <c r="F174" s="41"/>
      <c r="G174" s="41"/>
    </row>
    <row r="175" spans="1:10" s="39" customFormat="1" ht="18.75" customHeight="1" x14ac:dyDescent="0.2">
      <c r="A175" s="70" t="s">
        <v>158</v>
      </c>
      <c r="B175" s="41"/>
      <c r="C175" s="41"/>
      <c r="D175" s="38"/>
      <c r="E175" s="47"/>
      <c r="F175" s="47"/>
      <c r="G175" s="47"/>
      <c r="H175" s="48"/>
      <c r="I175" s="48"/>
    </row>
    <row r="176" spans="1:10" s="50" customFormat="1" ht="15.75" thickBot="1" x14ac:dyDescent="0.25">
      <c r="A176" s="49"/>
      <c r="B176" s="49"/>
      <c r="C176" s="49"/>
      <c r="D176" s="49"/>
      <c r="E176" s="49"/>
    </row>
    <row r="177" spans="2:7" ht="48" hidden="1" customHeight="1" thickTop="1" thickBot="1" x14ac:dyDescent="0.25">
      <c r="B177" s="196"/>
      <c r="C177" s="197"/>
      <c r="D177" s="197"/>
      <c r="E177" s="198" t="s">
        <v>313</v>
      </c>
      <c r="F177" s="198"/>
      <c r="G177" s="199"/>
    </row>
    <row r="178" spans="2:7" ht="3.75" hidden="1" customHeight="1" thickTop="1" thickBot="1" x14ac:dyDescent="0.25"/>
    <row r="179" spans="2:7" ht="13.5" hidden="1" customHeight="1" thickTop="1" x14ac:dyDescent="0.2">
      <c r="B179" s="200" t="s">
        <v>314</v>
      </c>
      <c r="C179" s="201"/>
      <c r="D179" s="201"/>
      <c r="E179" s="202"/>
      <c r="F179" s="202"/>
      <c r="G179" s="203"/>
    </row>
    <row r="180" spans="2:7" ht="13.5" hidden="1" customHeight="1" x14ac:dyDescent="0.2">
      <c r="B180" s="204" t="s">
        <v>315</v>
      </c>
      <c r="C180" s="205"/>
      <c r="D180" s="205"/>
      <c r="E180" s="206"/>
      <c r="F180" s="206"/>
      <c r="G180" s="207"/>
    </row>
    <row r="181" spans="2:7" ht="13.5" hidden="1" customHeight="1" x14ac:dyDescent="0.2">
      <c r="B181" s="204" t="s">
        <v>312</v>
      </c>
      <c r="C181" s="205"/>
      <c r="D181" s="205"/>
      <c r="E181" s="208"/>
      <c r="F181" s="208"/>
      <c r="G181" s="209"/>
    </row>
    <row r="182" spans="2:7" ht="13.5" hidden="1" customHeight="1" x14ac:dyDescent="0.2">
      <c r="B182" s="204" t="s">
        <v>316</v>
      </c>
      <c r="C182" s="205"/>
      <c r="D182" s="205"/>
      <c r="E182" s="208"/>
      <c r="F182" s="208"/>
      <c r="G182" s="209"/>
    </row>
    <row r="183" spans="2:7" ht="13.5" hidden="1" customHeight="1" x14ac:dyDescent="0.2">
      <c r="B183" s="204" t="s">
        <v>317</v>
      </c>
      <c r="C183" s="205"/>
      <c r="D183" s="205"/>
      <c r="E183" s="208"/>
      <c r="F183" s="208"/>
      <c r="G183" s="209"/>
    </row>
    <row r="184" spans="2:7" ht="13.5" hidden="1" customHeight="1" x14ac:dyDescent="0.2">
      <c r="B184" s="204" t="s">
        <v>318</v>
      </c>
      <c r="C184" s="205"/>
      <c r="D184" s="205"/>
      <c r="E184" s="206"/>
      <c r="F184" s="206"/>
      <c r="G184" s="207"/>
    </row>
    <row r="185" spans="2:7" ht="13.5" hidden="1" customHeight="1" x14ac:dyDescent="0.2">
      <c r="B185" s="204" t="s">
        <v>319</v>
      </c>
      <c r="C185" s="205"/>
      <c r="D185" s="205"/>
      <c r="E185" s="206"/>
      <c r="F185" s="206"/>
      <c r="G185" s="207"/>
    </row>
    <row r="186" spans="2:7" ht="13.5" hidden="1" customHeight="1" x14ac:dyDescent="0.2">
      <c r="B186" s="204" t="s">
        <v>320</v>
      </c>
      <c r="C186" s="205"/>
      <c r="D186" s="205"/>
      <c r="E186" s="208"/>
      <c r="F186" s="208"/>
      <c r="G186" s="209"/>
    </row>
    <row r="187" spans="2:7" ht="13.5" hidden="1" customHeight="1" thickBot="1" x14ac:dyDescent="0.25">
      <c r="B187" s="210" t="s">
        <v>321</v>
      </c>
      <c r="C187" s="211"/>
      <c r="D187" s="211"/>
      <c r="E187" s="212"/>
      <c r="F187" s="212"/>
      <c r="G187" s="213"/>
    </row>
    <row r="188" spans="2:7" ht="3.75" customHeight="1" thickTop="1" x14ac:dyDescent="0.2">
      <c r="B188" s="214"/>
      <c r="C188" s="214"/>
      <c r="D188" s="214"/>
      <c r="E188" s="215"/>
      <c r="F188" s="215"/>
      <c r="G188" s="215"/>
    </row>
  </sheetData>
  <mergeCells count="45">
    <mergeCell ref="E186:G186"/>
    <mergeCell ref="E184:G184"/>
    <mergeCell ref="E185:G185"/>
    <mergeCell ref="E187:G187"/>
    <mergeCell ref="B188:D188"/>
    <mergeCell ref="E188:G188"/>
    <mergeCell ref="B183:D183"/>
    <mergeCell ref="B184:D184"/>
    <mergeCell ref="B185:D185"/>
    <mergeCell ref="B187:D187"/>
    <mergeCell ref="B186:D186"/>
    <mergeCell ref="B177:D177"/>
    <mergeCell ref="E177:G177"/>
    <mergeCell ref="B179:D179"/>
    <mergeCell ref="B181:D181"/>
    <mergeCell ref="B182:D182"/>
    <mergeCell ref="B180:D180"/>
    <mergeCell ref="E179:G179"/>
    <mergeCell ref="E180:G180"/>
    <mergeCell ref="E181:G181"/>
    <mergeCell ref="E182:G182"/>
    <mergeCell ref="E183:G183"/>
    <mergeCell ref="B5:E5"/>
    <mergeCell ref="A1:F1"/>
    <mergeCell ref="C12:C14"/>
    <mergeCell ref="C33:C35"/>
    <mergeCell ref="C70:C72"/>
    <mergeCell ref="C3:D3"/>
    <mergeCell ref="B7:E8"/>
    <mergeCell ref="B4:E4"/>
    <mergeCell ref="C105:C107"/>
    <mergeCell ref="B6:E6"/>
    <mergeCell ref="B165:D165"/>
    <mergeCell ref="B166:D166"/>
    <mergeCell ref="C141:C143"/>
    <mergeCell ref="B173:D173"/>
    <mergeCell ref="B168:G168"/>
    <mergeCell ref="B171:D171"/>
    <mergeCell ref="F170:G170"/>
    <mergeCell ref="F171:G171"/>
    <mergeCell ref="B172:D172"/>
    <mergeCell ref="E172:F172"/>
    <mergeCell ref="B169:G169"/>
    <mergeCell ref="E173:F173"/>
    <mergeCell ref="B170:D170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88" orientation="landscape" blackAndWhite="1" r:id="rId1"/>
  <headerFooter alignWithMargins="0"/>
  <rowBreaks count="4" manualBreakCount="4">
    <brk id="31" max="16383" man="1"/>
    <brk id="68" max="16383" man="1"/>
    <brk id="103" max="16383" man="1"/>
    <brk id="139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2019-02-19T06:40:49Z</dcterms:modified>
</cp:coreProperties>
</file>