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A93B8473-84FD-4D6A-A4D3-A8268E9CB945}" xr6:coauthVersionLast="45" xr6:coauthVersionMax="45" xr10:uidLastSave="{00000000-0000-0000-0000-000000000000}"/>
  <bookViews>
    <workbookView xWindow="1560" yWindow="1560" windowWidth="11520" windowHeight="8325" firstSheet="1" activeTab="1" xr2:uid="{00000000-000D-0000-FFFF-FFFF00000000}"/>
  </bookViews>
  <sheets>
    <sheet name="DML01E20000" sheetId="1" r:id="rId1"/>
    <sheet name="Кассовые расходы учреждения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7" i="2"/>
  <c r="AA7" i="2"/>
  <c r="Z8" i="2"/>
  <c r="AA8" i="2"/>
  <c r="Z9" i="2"/>
  <c r="AA9" i="2"/>
  <c r="Z10" i="2"/>
  <c r="AA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2" i="2"/>
  <c r="AA12" i="2"/>
  <c r="Z13" i="2"/>
  <c r="AA13" i="2"/>
  <c r="Z14" i="2"/>
  <c r="AA14" i="2"/>
  <c r="Z15" i="2"/>
  <c r="AA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7" i="2"/>
  <c r="AA17" i="2"/>
  <c r="Z18" i="2"/>
  <c r="AA18" i="2"/>
  <c r="Z19" i="2"/>
  <c r="AA19" i="2"/>
  <c r="Z20" i="2"/>
  <c r="AA20" i="2"/>
  <c r="Z21" i="2"/>
  <c r="A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3" i="2"/>
  <c r="AA23" i="2"/>
  <c r="Z24" i="2"/>
  <c r="AA24" i="2"/>
  <c r="AA22" i="2" s="1"/>
  <c r="Z25" i="2"/>
  <c r="AA25" i="2"/>
  <c r="Z26" i="2"/>
  <c r="A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8" i="2"/>
  <c r="Z27" i="2" s="1"/>
  <c r="AA28" i="2"/>
  <c r="AA27" i="2" s="1"/>
  <c r="Z29" i="2"/>
  <c r="AA29" i="2"/>
  <c r="Z30" i="2"/>
  <c r="AA30" i="2"/>
  <c r="Z31" i="2"/>
  <c r="A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3" i="2"/>
  <c r="AA33" i="2"/>
  <c r="Z34" i="2"/>
  <c r="AA34" i="2"/>
  <c r="AA32" i="2" s="1"/>
  <c r="Z35" i="2"/>
  <c r="AA35" i="2"/>
  <c r="Z36" i="2"/>
  <c r="A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8" i="2"/>
  <c r="AA38" i="2"/>
  <c r="Z39" i="2"/>
  <c r="AA39" i="2"/>
  <c r="Z40" i="2"/>
  <c r="AA40" i="2"/>
  <c r="Z41" i="2"/>
  <c r="A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3" i="2"/>
  <c r="AA43" i="2"/>
  <c r="Z44" i="2"/>
  <c r="AA44" i="2"/>
  <c r="AA42" i="2" s="1"/>
  <c r="Z45" i="2"/>
  <c r="AA45" i="2"/>
  <c r="Z46" i="2"/>
  <c r="A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8" i="2"/>
  <c r="AA48" i="2"/>
  <c r="Z49" i="2"/>
  <c r="AA49" i="2"/>
  <c r="Z50" i="2"/>
  <c r="AA50" i="2"/>
  <c r="Z51" i="2"/>
  <c r="A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3" i="2"/>
  <c r="AA53" i="2"/>
  <c r="Z54" i="2"/>
  <c r="AA54" i="2"/>
  <c r="AA52" i="2" s="1"/>
  <c r="Z55" i="2"/>
  <c r="AA55" i="2"/>
  <c r="Z56" i="2"/>
  <c r="AA56" i="2"/>
  <c r="B57" i="2"/>
  <c r="B62" i="2" s="1"/>
  <c r="C57" i="2"/>
  <c r="D57" i="2"/>
  <c r="E57" i="2"/>
  <c r="F57" i="2"/>
  <c r="F62" i="2" s="1"/>
  <c r="G57" i="2"/>
  <c r="H57" i="2"/>
  <c r="I57" i="2"/>
  <c r="J57" i="2"/>
  <c r="J62" i="2" s="1"/>
  <c r="K57" i="2"/>
  <c r="L57" i="2"/>
  <c r="M57" i="2"/>
  <c r="N57" i="2"/>
  <c r="N62" i="2" s="1"/>
  <c r="O57" i="2"/>
  <c r="P57" i="2"/>
  <c r="Q57" i="2"/>
  <c r="R57" i="2"/>
  <c r="R62" i="2" s="1"/>
  <c r="S57" i="2"/>
  <c r="T57" i="2"/>
  <c r="U57" i="2"/>
  <c r="V57" i="2"/>
  <c r="V62" i="2" s="1"/>
  <c r="W57" i="2"/>
  <c r="X57" i="2"/>
  <c r="Y57" i="2"/>
  <c r="Z58" i="2"/>
  <c r="AA58" i="2"/>
  <c r="Z59" i="2"/>
  <c r="AA59" i="2"/>
  <c r="C66" i="2" s="1"/>
  <c r="G66" i="2" s="1"/>
  <c r="Z60" i="2"/>
  <c r="AA60" i="2"/>
  <c r="C67" i="2" s="1"/>
  <c r="Z61" i="2"/>
  <c r="E68" i="2" s="1"/>
  <c r="AA61" i="2"/>
  <c r="C62" i="2"/>
  <c r="D62" i="2"/>
  <c r="G62" i="2"/>
  <c r="H62" i="2"/>
  <c r="K62" i="2"/>
  <c r="L62" i="2"/>
  <c r="O62" i="2"/>
  <c r="P62" i="2"/>
  <c r="S62" i="2"/>
  <c r="T62" i="2"/>
  <c r="W62" i="2"/>
  <c r="X62" i="2"/>
  <c r="C65" i="2"/>
  <c r="E66" i="2"/>
  <c r="E67" i="2"/>
  <c r="AA57" i="2" l="1"/>
  <c r="AA47" i="2"/>
  <c r="AA37" i="2"/>
  <c r="AA16" i="2"/>
  <c r="AA6" i="2"/>
  <c r="Z52" i="2"/>
  <c r="Z47" i="2"/>
  <c r="Z42" i="2"/>
  <c r="Z37" i="2"/>
  <c r="Z32" i="2"/>
  <c r="Z22" i="2"/>
  <c r="C68" i="2"/>
  <c r="G68" i="2" s="1"/>
  <c r="Y62" i="2"/>
  <c r="U62" i="2"/>
  <c r="Q62" i="2"/>
  <c r="M62" i="2"/>
  <c r="I62" i="2"/>
  <c r="E62" i="2"/>
  <c r="AA11" i="2"/>
  <c r="AA62" i="2" s="1"/>
  <c r="Z57" i="2"/>
  <c r="Z16" i="2"/>
  <c r="Z11" i="2"/>
  <c r="Z6" i="2"/>
  <c r="G67" i="2"/>
  <c r="C70" i="2"/>
  <c r="Z62" i="2"/>
  <c r="E65" i="2"/>
  <c r="E70" i="2" s="1"/>
  <c r="G70" i="2" l="1"/>
  <c r="G65" i="2"/>
</calcChain>
</file>

<file path=xl/sharedStrings.xml><?xml version="1.0" encoding="utf-8"?>
<sst xmlns="http://schemas.openxmlformats.org/spreadsheetml/2006/main" count="105" uniqueCount="44">
  <si>
    <t>Всего прин.дох.</t>
  </si>
  <si>
    <t>Всего мест.</t>
  </si>
  <si>
    <t>Всего обл.</t>
  </si>
  <si>
    <t>Всего федер.</t>
  </si>
  <si>
    <t>остаток</t>
  </si>
  <si>
    <t>расход</t>
  </si>
  <si>
    <t>финансир.</t>
  </si>
  <si>
    <t>ИТОГО</t>
  </si>
  <si>
    <t>пр.доход.деят.</t>
  </si>
  <si>
    <t>местный</t>
  </si>
  <si>
    <t>област.</t>
  </si>
  <si>
    <t>федер.</t>
  </si>
  <si>
    <t>340 в т.ч.</t>
  </si>
  <si>
    <t>310 в т.ч.</t>
  </si>
  <si>
    <t>пр.дох.деят.</t>
  </si>
  <si>
    <t>290 в т.ч.</t>
  </si>
  <si>
    <t>226 в т.ч.</t>
  </si>
  <si>
    <t>225 в т.ч.</t>
  </si>
  <si>
    <t>223 в т.ч.</t>
  </si>
  <si>
    <t>222 в т.ч.</t>
  </si>
  <si>
    <t>221 в т.ч.</t>
  </si>
  <si>
    <t>ФСС (возмещ.)</t>
  </si>
  <si>
    <t>213 в т.ч.</t>
  </si>
  <si>
    <t>212 в т.ч.</t>
  </si>
  <si>
    <t>211в т.ч.</t>
  </si>
  <si>
    <t>ИТОГО: Профин.</t>
  </si>
  <si>
    <t>ИТОГО: Расход</t>
  </si>
  <si>
    <t xml:space="preserve">Касс. расход </t>
  </si>
  <si>
    <t>Финан-
сирование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</si>
  <si>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</si>
  <si>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</si>
  <si>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</si>
  <si>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</si>
  <si>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</si>
  <si>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</si>
  <si>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</si>
  <si>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</si>
  <si>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</si>
  <si>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</si>
  <si>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</si>
  <si>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</si>
  <si>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 xml:space="preserve">код  </t>
  </si>
  <si>
    <t xml:space="preserve">Кассовые расходы учреждения </t>
  </si>
  <si>
    <t>Муниципальное бюджетное общеобразовательное учреждение Кринично-Лугская средняя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</si>
</sst>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8" fillId="0" borderId="0" xfId="0" applyFont="1"/>
    <xf numFmtId="0" fontId="19" fillId="0" borderId="10" xfId="0" applyFont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" fontId="19" fillId="0" borderId="12" xfId="0" applyNumberFormat="1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2" fontId="20" fillId="0" borderId="0" xfId="0" applyNumberFormat="1" applyFont="1"/>
    <xf numFmtId="0" fontId="20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4" fontId="20" fillId="0" borderId="0" xfId="0" applyNumberFormat="1" applyFont="1"/>
    <xf numFmtId="4" fontId="21" fillId="0" borderId="0" xfId="0" applyNumberFormat="1" applyFont="1"/>
    <xf numFmtId="4" fontId="22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/>
    <xf numFmtId="0" fontId="0" fillId="0" borderId="12" xfId="0" applyBorder="1"/>
    <xf numFmtId="0" fontId="21" fillId="0" borderId="12" xfId="0" applyFont="1" applyBorder="1"/>
    <xf numFmtId="2" fontId="21" fillId="0" borderId="12" xfId="0" applyNumberFormat="1" applyFont="1" applyBorder="1"/>
    <xf numFmtId="4" fontId="23" fillId="33" borderId="12" xfId="0" applyNumberFormat="1" applyFont="1" applyFill="1" applyBorder="1"/>
    <xf numFmtId="4" fontId="21" fillId="33" borderId="12" xfId="0" applyNumberFormat="1" applyFont="1" applyFill="1" applyBorder="1"/>
    <xf numFmtId="0" fontId="19" fillId="33" borderId="12" xfId="0" applyFont="1" applyFill="1" applyBorder="1"/>
    <xf numFmtId="4" fontId="0" fillId="34" borderId="12" xfId="0" applyNumberFormat="1" applyFill="1" applyBorder="1"/>
    <xf numFmtId="4" fontId="21" fillId="34" borderId="12" xfId="0" applyNumberFormat="1" applyFont="1" applyFill="1" applyBorder="1" applyProtection="1">
      <protection locked="0"/>
    </xf>
    <xf numFmtId="0" fontId="19" fillId="0" borderId="14" xfId="0" applyFont="1" applyBorder="1"/>
    <xf numFmtId="0" fontId="19" fillId="0" borderId="12" xfId="0" applyFont="1" applyBorder="1"/>
    <xf numFmtId="0" fontId="0" fillId="34" borderId="0" xfId="0" applyFill="1"/>
    <xf numFmtId="0" fontId="19" fillId="34" borderId="12" xfId="0" applyFont="1" applyFill="1" applyBorder="1"/>
    <xf numFmtId="0" fontId="23" fillId="0" borderId="14" xfId="0" applyFont="1" applyBorder="1"/>
    <xf numFmtId="0" fontId="19" fillId="0" borderId="12" xfId="0" applyFont="1" applyBorder="1" applyAlignment="1">
      <alignment wrapText="1"/>
    </xf>
    <xf numFmtId="0" fontId="19" fillId="34" borderId="12" xfId="0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5" fillId="0" borderId="17" xfId="0" applyFont="1" applyBorder="1"/>
    <xf numFmtId="0" fontId="0" fillId="0" borderId="18" xfId="0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27" fillId="0" borderId="0" xfId="0" applyFont="1" applyAlignment="1">
      <alignment horizontal="center" shrinkToFit="1"/>
    </xf>
    <xf numFmtId="0" fontId="27" fillId="0" borderId="0" xfId="0" applyFont="1"/>
    <xf numFmtId="0" fontId="24" fillId="0" borderId="0" xfId="0" applyFont="1"/>
    <xf numFmtId="0" fontId="27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55E5-3447-42F5-B6A3-3901406B822F}">
  <dimension ref="A1:AB73"/>
  <sheetViews>
    <sheetView tabSelected="1" workbookViewId="0"/>
  </sheetViews>
  <sheetFormatPr defaultRowHeight="15" x14ac:dyDescent="0.25"/>
  <cols>
    <col min="1" max="1" width="15.42578125" customWidth="1"/>
    <col min="2" max="2" width="11.28515625" customWidth="1"/>
    <col min="3" max="3" width="11.140625" customWidth="1"/>
    <col min="4" max="4" width="11.28515625" customWidth="1"/>
    <col min="5" max="5" width="10.28515625" customWidth="1"/>
    <col min="6" max="6" width="10.85546875" customWidth="1"/>
    <col min="7" max="7" width="9.7109375" customWidth="1"/>
    <col min="8" max="8" width="11" customWidth="1"/>
    <col min="9" max="9" width="9.7109375" customWidth="1"/>
    <col min="10" max="10" width="11" customWidth="1"/>
    <col min="11" max="11" width="10.140625" customWidth="1"/>
    <col min="12" max="12" width="11.5703125" customWidth="1"/>
    <col min="13" max="13" width="10.7109375" customWidth="1"/>
    <col min="14" max="14" width="11" customWidth="1"/>
    <col min="15" max="15" width="10.7109375" customWidth="1"/>
    <col min="16" max="16" width="11" customWidth="1"/>
    <col min="17" max="17" width="10.7109375" customWidth="1"/>
    <col min="18" max="18" width="11.85546875" customWidth="1"/>
    <col min="19" max="19" width="10.7109375" customWidth="1"/>
    <col min="20" max="20" width="11.85546875" customWidth="1"/>
    <col min="21" max="21" width="10.5703125" customWidth="1"/>
    <col min="22" max="22" width="11.42578125" customWidth="1"/>
    <col min="23" max="23" width="10.7109375" customWidth="1"/>
    <col min="24" max="24" width="10.85546875" customWidth="1"/>
    <col min="25" max="25" width="10.7109375" customWidth="1"/>
    <col min="26" max="26" width="13.140625" customWidth="1"/>
    <col min="27" max="27" width="13.28515625" customWidth="1"/>
  </cols>
  <sheetData>
    <row r="1" spans="1:28" ht="36" customHeight="1" x14ac:dyDescent="0.25">
      <c r="A1" s="52"/>
      <c r="B1" s="52"/>
      <c r="C1" s="52"/>
      <c r="D1" s="51"/>
      <c r="F1" s="53" t="s">
        <v>42</v>
      </c>
      <c r="G1" s="53"/>
      <c r="H1" s="53"/>
      <c r="I1" s="53"/>
      <c r="J1" s="53"/>
      <c r="K1" s="53"/>
      <c r="L1" s="53"/>
      <c r="M1" s="53"/>
      <c r="N1" s="53"/>
      <c r="O1" s="53"/>
      <c r="P1" s="47"/>
      <c r="Q1" s="47"/>
    </row>
    <row r="2" spans="1:28" ht="36" customHeight="1" x14ac:dyDescent="0.25">
      <c r="A2" s="52"/>
      <c r="B2" s="52"/>
      <c r="C2" s="52"/>
      <c r="D2" s="51"/>
      <c r="F2" s="48"/>
      <c r="G2" s="50" t="s">
        <v>43</v>
      </c>
      <c r="H2" s="49"/>
      <c r="I2" s="49"/>
      <c r="J2" s="49"/>
      <c r="K2" s="49"/>
      <c r="L2" s="49"/>
      <c r="M2" s="49"/>
      <c r="N2" s="49"/>
      <c r="O2" s="48"/>
      <c r="P2" s="47"/>
      <c r="Q2" s="47"/>
    </row>
    <row r="3" spans="1:28" x14ac:dyDescent="0.25">
      <c r="A3" s="46"/>
      <c r="B3" s="45"/>
      <c r="C3" s="45"/>
      <c r="D3" s="45"/>
      <c r="E3" s="45"/>
      <c r="G3" s="44"/>
      <c r="I3" s="44"/>
      <c r="K3" s="44"/>
      <c r="P3" s="44"/>
      <c r="S3" s="44"/>
      <c r="U3" s="44"/>
      <c r="AA3" s="44"/>
    </row>
    <row r="4" spans="1:28" ht="15.75" customHeight="1" x14ac:dyDescent="0.25">
      <c r="A4" s="43" t="s">
        <v>41</v>
      </c>
      <c r="B4" s="42" t="s">
        <v>40</v>
      </c>
      <c r="C4" s="41"/>
      <c r="D4" s="42" t="s">
        <v>39</v>
      </c>
      <c r="E4" s="41"/>
      <c r="F4" s="42" t="s">
        <v>38</v>
      </c>
      <c r="G4" s="41"/>
      <c r="H4" s="42" t="s">
        <v>37</v>
      </c>
      <c r="I4" s="41"/>
      <c r="J4" s="42" t="s">
        <v>36</v>
      </c>
      <c r="K4" s="41"/>
      <c r="L4" s="42" t="s">
        <v>35</v>
      </c>
      <c r="M4" s="41"/>
      <c r="N4" s="42" t="s">
        <v>34</v>
      </c>
      <c r="O4" s="41"/>
      <c r="P4" s="42" t="s">
        <v>33</v>
      </c>
      <c r="Q4" s="41"/>
      <c r="R4" s="42" t="s">
        <v>32</v>
      </c>
      <c r="S4" s="41"/>
      <c r="T4" s="42" t="s">
        <v>31</v>
      </c>
      <c r="U4" s="41"/>
      <c r="V4" s="42" t="s">
        <v>30</v>
      </c>
      <c r="W4" s="41"/>
      <c r="X4" s="42" t="s">
        <v>29</v>
      </c>
      <c r="Y4" s="41"/>
      <c r="Z4" s="40"/>
      <c r="AA4" s="39"/>
      <c r="AB4" s="38"/>
    </row>
    <row r="5" spans="1:28" ht="51" customHeight="1" x14ac:dyDescent="0.25">
      <c r="A5" s="37"/>
      <c r="B5" s="36" t="s">
        <v>28</v>
      </c>
      <c r="C5" s="36" t="s">
        <v>27</v>
      </c>
      <c r="D5" s="36" t="s">
        <v>28</v>
      </c>
      <c r="E5" s="36" t="s">
        <v>27</v>
      </c>
      <c r="F5" s="36" t="s">
        <v>28</v>
      </c>
      <c r="G5" s="36" t="s">
        <v>27</v>
      </c>
      <c r="H5" s="36" t="s">
        <v>28</v>
      </c>
      <c r="I5" s="36" t="s">
        <v>27</v>
      </c>
      <c r="J5" s="36" t="s">
        <v>28</v>
      </c>
      <c r="K5" s="36" t="s">
        <v>27</v>
      </c>
      <c r="L5" s="36" t="s">
        <v>28</v>
      </c>
      <c r="M5" s="36" t="s">
        <v>27</v>
      </c>
      <c r="N5" s="36" t="s">
        <v>28</v>
      </c>
      <c r="O5" s="36" t="s">
        <v>27</v>
      </c>
      <c r="P5" s="36" t="s">
        <v>28</v>
      </c>
      <c r="Q5" s="36" t="s">
        <v>27</v>
      </c>
      <c r="R5" s="36" t="s">
        <v>28</v>
      </c>
      <c r="S5" s="36" t="s">
        <v>27</v>
      </c>
      <c r="T5" s="36" t="s">
        <v>28</v>
      </c>
      <c r="U5" s="36" t="s">
        <v>27</v>
      </c>
      <c r="V5" s="36" t="s">
        <v>28</v>
      </c>
      <c r="W5" s="36" t="s">
        <v>27</v>
      </c>
      <c r="X5" s="36" t="s">
        <v>28</v>
      </c>
      <c r="Y5" s="36" t="s">
        <v>27</v>
      </c>
      <c r="Z5" s="35" t="s">
        <v>26</v>
      </c>
      <c r="AA5" s="35" t="s">
        <v>25</v>
      </c>
    </row>
    <row r="6" spans="1:28" x14ac:dyDescent="0.25">
      <c r="A6" s="27" t="s">
        <v>24</v>
      </c>
      <c r="B6" s="26">
        <f>B7+B8+B9+B10</f>
        <v>538040.67000000004</v>
      </c>
      <c r="C6" s="26">
        <f>C7+C8+C9+C10</f>
        <v>286174</v>
      </c>
      <c r="D6" s="26">
        <f>D7+D8+D9+D10</f>
        <v>718381.76</v>
      </c>
      <c r="E6" s="26">
        <f>E7+E8+E9+E10</f>
        <v>711349.19000000006</v>
      </c>
      <c r="F6" s="26">
        <f>F7+F8+F9+F10</f>
        <v>758285.03999999992</v>
      </c>
      <c r="G6" s="26">
        <f>G7+G8+G9+G10</f>
        <v>656416.38</v>
      </c>
      <c r="H6" s="26">
        <f>H7+H8+H9+H10</f>
        <v>1033640</v>
      </c>
      <c r="I6" s="26">
        <f>I7+I8+I9+I10</f>
        <v>675829.38</v>
      </c>
      <c r="J6" s="26">
        <f>J7+J8+J9+J10</f>
        <v>935986.44</v>
      </c>
      <c r="K6" s="26">
        <f>K7+K8+K9+K10</f>
        <v>830592.55</v>
      </c>
      <c r="L6" s="26">
        <f>L7+L8+L9+L10</f>
        <v>1492742.69</v>
      </c>
      <c r="M6" s="26">
        <f>M7+M8+M9+M10</f>
        <v>1547667.27</v>
      </c>
      <c r="N6" s="26">
        <f>N7+N8+N9+N10</f>
        <v>299841.14</v>
      </c>
      <c r="O6" s="26">
        <f>O7+O8+O9+O10</f>
        <v>401872.38</v>
      </c>
      <c r="P6" s="26">
        <f>P7+P8+P9+P10</f>
        <v>93065.68</v>
      </c>
      <c r="Q6" s="26">
        <f>Q7+Q8+Q9+Q10</f>
        <v>180362.27</v>
      </c>
      <c r="R6" s="26">
        <f>R7+R8+R9+R10</f>
        <v>792616.03999999992</v>
      </c>
      <c r="S6" s="26">
        <f>S7+S8+S9+S10</f>
        <v>481056.80000000005</v>
      </c>
      <c r="T6" s="26">
        <f>T7+T8+T9+T10</f>
        <v>660045.12000000011</v>
      </c>
      <c r="U6" s="26">
        <f>U7+U8+U9+U10</f>
        <v>700567.79999999993</v>
      </c>
      <c r="V6" s="26">
        <f>V7+V8+V9+V10</f>
        <v>372306.94</v>
      </c>
      <c r="W6" s="26">
        <f>W7+W8+W9+W10</f>
        <v>702032.97</v>
      </c>
      <c r="X6" s="26">
        <f>X7+X8+X9+X10</f>
        <v>917208.83</v>
      </c>
      <c r="Y6" s="26">
        <f>Y7+Y8+Y9+Y10</f>
        <v>1438239.3599999999</v>
      </c>
      <c r="Z6" s="25">
        <f>Z7+Z8+Z9+Z10</f>
        <v>8612160.3500000015</v>
      </c>
      <c r="AA6" s="25">
        <f>AA7+AA8+AA9+AA10</f>
        <v>8612160.3500000015</v>
      </c>
    </row>
    <row r="7" spans="1:28" s="32" customFormat="1" x14ac:dyDescent="0.25">
      <c r="A7" s="33" t="s">
        <v>11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8">
        <f>C7+E7+G7+I7+K7+M7+O7+Q7+S7+U7+W7+Y7</f>
        <v>0</v>
      </c>
      <c r="AA7" s="28">
        <f>B7+D7+F7+H7+J7+L7+N7+P7+R7+T7+V7+X7</f>
        <v>0</v>
      </c>
    </row>
    <row r="8" spans="1:28" x14ac:dyDescent="0.25">
      <c r="A8" s="31" t="s">
        <v>10</v>
      </c>
      <c r="B8" s="29">
        <v>479449.96</v>
      </c>
      <c r="C8" s="29">
        <v>231220</v>
      </c>
      <c r="D8" s="29">
        <v>568800.34</v>
      </c>
      <c r="E8" s="29">
        <v>558131.06000000006</v>
      </c>
      <c r="F8" s="29">
        <v>612303.07999999996</v>
      </c>
      <c r="G8" s="29">
        <v>511357.95</v>
      </c>
      <c r="H8" s="29">
        <v>737940</v>
      </c>
      <c r="I8" s="29">
        <v>531312.91</v>
      </c>
      <c r="J8" s="29">
        <v>927819.19</v>
      </c>
      <c r="K8" s="29">
        <v>681770.93</v>
      </c>
      <c r="L8" s="29">
        <v>1244630.8</v>
      </c>
      <c r="M8" s="29">
        <v>1335217.5900000001</v>
      </c>
      <c r="N8" s="29">
        <v>191003.82</v>
      </c>
      <c r="O8" s="29">
        <v>272804.98</v>
      </c>
      <c r="P8" s="29">
        <v>6100</v>
      </c>
      <c r="Q8" s="29">
        <v>80538.09</v>
      </c>
      <c r="R8" s="29">
        <v>655477.81999999995</v>
      </c>
      <c r="S8" s="29">
        <v>359433.03</v>
      </c>
      <c r="T8" s="29">
        <v>527187.42000000004</v>
      </c>
      <c r="U8" s="29">
        <v>559896.69999999995</v>
      </c>
      <c r="V8" s="29">
        <v>249228.54</v>
      </c>
      <c r="W8" s="29">
        <v>565431.98</v>
      </c>
      <c r="X8" s="29">
        <v>704391.75</v>
      </c>
      <c r="Y8" s="29">
        <v>1217217.5</v>
      </c>
      <c r="Z8" s="28">
        <f>C8+E8+G8+I8+K8+M8+O8+Q8+S8+U8+W8+Y8</f>
        <v>6904332.7200000007</v>
      </c>
      <c r="AA8" s="28">
        <f>B8+D8+F8+H8+J8+L8+N8+P8+R8+T8+V8+X8</f>
        <v>6904332.7200000007</v>
      </c>
    </row>
    <row r="9" spans="1:28" x14ac:dyDescent="0.25">
      <c r="A9" s="31" t="s">
        <v>9</v>
      </c>
      <c r="B9" s="29">
        <v>58590.71</v>
      </c>
      <c r="C9" s="29">
        <v>54954</v>
      </c>
      <c r="D9" s="29">
        <v>149581.42000000001</v>
      </c>
      <c r="E9" s="29">
        <v>153218.13</v>
      </c>
      <c r="F9" s="29">
        <v>145981.96</v>
      </c>
      <c r="G9" s="29">
        <v>145058.43</v>
      </c>
      <c r="H9" s="29">
        <v>295700</v>
      </c>
      <c r="I9" s="29">
        <v>144516.47</v>
      </c>
      <c r="J9" s="29">
        <v>8167.25</v>
      </c>
      <c r="K9" s="29">
        <v>148821.62</v>
      </c>
      <c r="L9" s="29">
        <v>248111.89</v>
      </c>
      <c r="M9" s="29">
        <v>212449.68</v>
      </c>
      <c r="N9" s="29">
        <v>108837.32</v>
      </c>
      <c r="O9" s="29">
        <v>129067.4</v>
      </c>
      <c r="P9" s="29">
        <v>86965.68</v>
      </c>
      <c r="Q9" s="29">
        <v>99824.18</v>
      </c>
      <c r="R9" s="29">
        <v>137138.22</v>
      </c>
      <c r="S9" s="29">
        <v>121623.77</v>
      </c>
      <c r="T9" s="29">
        <v>132857.70000000001</v>
      </c>
      <c r="U9" s="29">
        <v>140671.1</v>
      </c>
      <c r="V9" s="29">
        <v>123078.39999999999</v>
      </c>
      <c r="W9" s="29">
        <v>136600.99</v>
      </c>
      <c r="X9" s="29">
        <v>212817.08</v>
      </c>
      <c r="Y9" s="29">
        <v>221021.86</v>
      </c>
      <c r="Z9" s="28">
        <f>C9+E9+G9+I9+K9+M9+O9+Q9+S9+U9+W9+Y9</f>
        <v>1707827.6300000004</v>
      </c>
      <c r="AA9" s="28">
        <f>B9+D9+F9+H9+J9+L9+N9+P9+R9+T9+V9+X9</f>
        <v>1707827.63</v>
      </c>
    </row>
    <row r="10" spans="1:28" x14ac:dyDescent="0.25">
      <c r="A10" s="30" t="s">
        <v>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8">
        <f>C10+E10+G10+I10+K10+M10+O10+Q10+S10+U10+W10+Y10</f>
        <v>0</v>
      </c>
      <c r="AA10" s="28">
        <f>B10+D10+F10+H10+J10+L10+N10+P10+R10+T10+V10+X10</f>
        <v>0</v>
      </c>
    </row>
    <row r="11" spans="1:28" x14ac:dyDescent="0.25">
      <c r="A11" s="27" t="s">
        <v>23</v>
      </c>
      <c r="B11" s="26">
        <f>B12+B13+B14+B15</f>
        <v>0</v>
      </c>
      <c r="C11" s="26">
        <f>C12+C13+C14+C15</f>
        <v>0</v>
      </c>
      <c r="D11" s="26">
        <f>D12+D13+D14+D15</f>
        <v>0</v>
      </c>
      <c r="E11" s="26">
        <f>E12+E13+E14+E15</f>
        <v>0</v>
      </c>
      <c r="F11" s="26">
        <f>F12+F13+F14+F15</f>
        <v>0</v>
      </c>
      <c r="G11" s="26">
        <f>G12+G13+G14+G15</f>
        <v>0</v>
      </c>
      <c r="H11" s="26">
        <f>H12+H13+H14+H15</f>
        <v>0</v>
      </c>
      <c r="I11" s="26">
        <f>I12+I13+I14+I15</f>
        <v>0</v>
      </c>
      <c r="J11" s="26">
        <f>J12+J13+J14+J15</f>
        <v>5855</v>
      </c>
      <c r="K11" s="26">
        <f>K12+K13+K14+K15</f>
        <v>5855</v>
      </c>
      <c r="L11" s="26">
        <f>L12+L13+L14+L15</f>
        <v>0</v>
      </c>
      <c r="M11" s="26">
        <f>M12+M13+M14+M15</f>
        <v>0</v>
      </c>
      <c r="N11" s="26">
        <f>N12+N13+N14+N15</f>
        <v>0</v>
      </c>
      <c r="O11" s="26">
        <f>O12+O13+O14+O15</f>
        <v>0</v>
      </c>
      <c r="P11" s="26">
        <f>P12+P13+P14+P15</f>
        <v>0</v>
      </c>
      <c r="Q11" s="26">
        <f>Q12+Q13+Q14+Q15</f>
        <v>0</v>
      </c>
      <c r="R11" s="26">
        <f>R12+R13+R14+R15</f>
        <v>0</v>
      </c>
      <c r="S11" s="26">
        <f>S12+S13+S14+S15</f>
        <v>0</v>
      </c>
      <c r="T11" s="26">
        <f>T12+T13+T14+T15</f>
        <v>8100</v>
      </c>
      <c r="U11" s="26">
        <f>U12+U13+U14+U15</f>
        <v>0</v>
      </c>
      <c r="V11" s="26">
        <f>V12+V13+V14+V15</f>
        <v>8264.26</v>
      </c>
      <c r="W11" s="26">
        <f>W12+W13+W14+W15</f>
        <v>16364.26</v>
      </c>
      <c r="X11" s="26">
        <f>X12+X13+X14+X15</f>
        <v>-16219.26</v>
      </c>
      <c r="Y11" s="26">
        <f>Y12+Y13+Y14+Y15</f>
        <v>-16219.26</v>
      </c>
      <c r="Z11" s="25">
        <f>Z12+Z13+Z14+Z15</f>
        <v>6000.0000000000018</v>
      </c>
      <c r="AA11" s="25">
        <f>AA12+AA13+AA14+AA15</f>
        <v>6000.0000000000018</v>
      </c>
    </row>
    <row r="12" spans="1:28" s="32" customFormat="1" x14ac:dyDescent="0.25">
      <c r="A12" s="33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8">
        <f>C12+E12+G12+I12+K12+M12+O12+Q12+S12+U12+W12+Y12</f>
        <v>0</v>
      </c>
      <c r="AA12" s="28">
        <f>B12+D12+F12+H12+J12+L12+N12+P12+R12+T12+V12+X12</f>
        <v>0</v>
      </c>
    </row>
    <row r="13" spans="1:28" x14ac:dyDescent="0.25">
      <c r="A13" s="31" t="s">
        <v>10</v>
      </c>
      <c r="B13" s="29"/>
      <c r="C13" s="29"/>
      <c r="D13" s="29"/>
      <c r="E13" s="29"/>
      <c r="F13" s="29"/>
      <c r="G13" s="29"/>
      <c r="H13" s="29"/>
      <c r="I13" s="29"/>
      <c r="J13" s="29">
        <v>5855</v>
      </c>
      <c r="K13" s="29">
        <v>5855</v>
      </c>
      <c r="L13" s="29"/>
      <c r="M13" s="29"/>
      <c r="N13" s="29"/>
      <c r="O13" s="29"/>
      <c r="P13" s="29"/>
      <c r="Q13" s="29"/>
      <c r="R13" s="29"/>
      <c r="S13" s="29"/>
      <c r="T13" s="29">
        <v>8100</v>
      </c>
      <c r="U13" s="29"/>
      <c r="V13" s="29">
        <v>8264.26</v>
      </c>
      <c r="W13" s="29">
        <v>16364.26</v>
      </c>
      <c r="X13" s="29">
        <v>-16219.26</v>
      </c>
      <c r="Y13" s="29">
        <v>-16219.26</v>
      </c>
      <c r="Z13" s="28">
        <f>C13+E13+G13+I13+K13+M13+O13+Q13+S13+U13+W13+Y13</f>
        <v>6000.0000000000018</v>
      </c>
      <c r="AA13" s="28">
        <f>B13+D13+F13+H13+J13+L13+N13+P13+R13+T13+V13+X13</f>
        <v>6000.0000000000018</v>
      </c>
    </row>
    <row r="14" spans="1:28" x14ac:dyDescent="0.25">
      <c r="A14" s="31" t="s">
        <v>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8">
        <f>C14+E14+G14+I14+K14+M14+O14+Q14+S14+U14+W14+Y14</f>
        <v>0</v>
      </c>
      <c r="AA14" s="28">
        <f>B14+D14+F14+H14+J14+L14+N14+P14+R14+T14+V14+X14</f>
        <v>0</v>
      </c>
    </row>
    <row r="15" spans="1:28" x14ac:dyDescent="0.25">
      <c r="A15" s="30" t="s">
        <v>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8">
        <f>C15+E15+G15+I15+K15+M15+O15+Q15+S15+U15+W15+Y15</f>
        <v>0</v>
      </c>
      <c r="AA15" s="28">
        <f>B15+D15+F15+H15+J15+L15+N15+P15+R15+T15+V15+X15</f>
        <v>0</v>
      </c>
    </row>
    <row r="16" spans="1:28" x14ac:dyDescent="0.25">
      <c r="A16" s="27" t="s">
        <v>22</v>
      </c>
      <c r="B16" s="26">
        <f>B17+B18+B19+B20+B21</f>
        <v>207959.33000000002</v>
      </c>
      <c r="C16" s="26">
        <f>C17+C18+C19+C20+C21</f>
        <v>31283.82</v>
      </c>
      <c r="D16" s="26">
        <f>D17+D18+D19+D20+D21</f>
        <v>200333.59999999998</v>
      </c>
      <c r="E16" s="26">
        <f>E17+E18+E19+E20+E21</f>
        <v>210739.52000000002</v>
      </c>
      <c r="F16" s="26">
        <f>F17+F18+F19+F20+F21</f>
        <v>204891.42</v>
      </c>
      <c r="G16" s="26">
        <f>G17+G18+G19+G20+G21</f>
        <v>196568.04</v>
      </c>
      <c r="H16" s="26">
        <f>H17+H18+H19+H20+H21</f>
        <v>229660</v>
      </c>
      <c r="I16" s="26">
        <f>I17+I18+I19+I20+I21</f>
        <v>205356.89</v>
      </c>
      <c r="J16" s="26">
        <f>J17+J18+J19+J20+J21</f>
        <v>346608.56</v>
      </c>
      <c r="K16" s="26">
        <f>K17+K18+K19+K20+K21</f>
        <v>201848.45</v>
      </c>
      <c r="L16" s="26">
        <f>L17+L18+L19+L20+L21</f>
        <v>296092.75</v>
      </c>
      <c r="M16" s="26">
        <f>M17+M18+M19+M20+M21</f>
        <v>256554.90999999997</v>
      </c>
      <c r="N16" s="26">
        <f>N17+N18+N19+N20+N21</f>
        <v>125659.64000000001</v>
      </c>
      <c r="O16" s="26">
        <f>O17+O18+O19+O20+O21</f>
        <v>375893.04</v>
      </c>
      <c r="P16" s="26">
        <f>P17+P18+P19+P20+P21</f>
        <v>68718.86</v>
      </c>
      <c r="Q16" s="26">
        <f>Q17+Q18+Q19+Q20+Q21</f>
        <v>105994.5</v>
      </c>
      <c r="R16" s="26">
        <f>R17+R18+R19+R20+R21</f>
        <v>195222.9</v>
      </c>
      <c r="S16" s="26">
        <f>S17+S18+S19+S20+S21</f>
        <v>91748.459999999992</v>
      </c>
      <c r="T16" s="26">
        <f>T17+T18+T19+T20+T21</f>
        <v>179145.28000000003</v>
      </c>
      <c r="U16" s="26">
        <f>U17+U18+U19+U20+U21</f>
        <v>210050.56</v>
      </c>
      <c r="V16" s="26">
        <f>V17+V18+V19+V20+V21</f>
        <v>244580.80000000002</v>
      </c>
      <c r="W16" s="26">
        <f>W17+W18+W19+W20+W21</f>
        <v>212443.41</v>
      </c>
      <c r="X16" s="26">
        <f>X17+X18+X19+X20+X21</f>
        <v>263948.24</v>
      </c>
      <c r="Y16" s="26">
        <f>Y17+Y18+Y19+Y20+Y21</f>
        <v>464339.77999999997</v>
      </c>
      <c r="Z16" s="25">
        <f>Z17+Z18+Z19+Z20+Z21</f>
        <v>2562821.38</v>
      </c>
      <c r="AA16" s="25">
        <f>AA17+AA18+AA19+AA20+AA21</f>
        <v>2562821.38</v>
      </c>
    </row>
    <row r="17" spans="1:27" s="32" customFormat="1" x14ac:dyDescent="0.25">
      <c r="A17" s="33" t="s">
        <v>11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8">
        <f>C17+E17+G17+I17+K17+M17+O17+Q17+S17+U17+W17+Y17</f>
        <v>0</v>
      </c>
      <c r="AA17" s="28">
        <f>B17+D17+F17+H17+J17+L17+N17+P17+R17+T17+V17+X17</f>
        <v>0</v>
      </c>
    </row>
    <row r="18" spans="1:27" x14ac:dyDescent="0.25">
      <c r="A18" s="31" t="s">
        <v>10</v>
      </c>
      <c r="B18" s="29">
        <v>170550.04</v>
      </c>
      <c r="C18" s="29">
        <v>7.94</v>
      </c>
      <c r="D18" s="29">
        <v>165415.01999999999</v>
      </c>
      <c r="E18" s="29">
        <v>170542.1</v>
      </c>
      <c r="F18" s="29">
        <v>159373.38</v>
      </c>
      <c r="G18" s="29">
        <v>152456.88</v>
      </c>
      <c r="H18" s="29">
        <v>157660</v>
      </c>
      <c r="I18" s="29">
        <v>158761.42000000001</v>
      </c>
      <c r="J18" s="29">
        <v>330275.81</v>
      </c>
      <c r="K18" s="29">
        <v>159452.13</v>
      </c>
      <c r="L18" s="29">
        <v>200000</v>
      </c>
      <c r="M18" s="29">
        <v>201754.33</v>
      </c>
      <c r="N18" s="29">
        <v>109496.96000000001</v>
      </c>
      <c r="O18" s="29">
        <v>325347.5</v>
      </c>
      <c r="P18" s="29">
        <v>43584.54</v>
      </c>
      <c r="Q18" s="29">
        <v>73651.679999999993</v>
      </c>
      <c r="R18" s="29">
        <v>158861.12</v>
      </c>
      <c r="S18" s="29">
        <v>54083.46</v>
      </c>
      <c r="T18" s="29">
        <v>138502.98000000001</v>
      </c>
      <c r="U18" s="29">
        <v>169408.26</v>
      </c>
      <c r="V18" s="29">
        <v>202859.2</v>
      </c>
      <c r="W18" s="29">
        <v>170721.81</v>
      </c>
      <c r="X18" s="29">
        <v>215965.32</v>
      </c>
      <c r="Y18" s="29">
        <v>416356.86</v>
      </c>
      <c r="Z18" s="28">
        <f>C18+E18+G18+I18+K18+M18+O18+Q18+S18+U18+W18+Y18</f>
        <v>2052544.37</v>
      </c>
      <c r="AA18" s="28">
        <f>B18+D18+F18+H18+J18+L18+N18+P18+R18+T18+V18+X18</f>
        <v>2052544.37</v>
      </c>
    </row>
    <row r="19" spans="1:27" x14ac:dyDescent="0.25">
      <c r="A19" s="31" t="s">
        <v>9</v>
      </c>
      <c r="B19" s="29">
        <v>37409.29</v>
      </c>
      <c r="C19" s="29">
        <v>31275.88</v>
      </c>
      <c r="D19" s="29">
        <v>34918.58</v>
      </c>
      <c r="E19" s="29">
        <v>40197.42</v>
      </c>
      <c r="F19" s="29">
        <v>45518.04</v>
      </c>
      <c r="G19" s="29">
        <v>44111.16</v>
      </c>
      <c r="H19" s="29">
        <v>72000</v>
      </c>
      <c r="I19" s="29">
        <v>46595.47</v>
      </c>
      <c r="J19" s="29">
        <v>16332.75</v>
      </c>
      <c r="K19" s="29">
        <v>42396.32</v>
      </c>
      <c r="L19" s="29">
        <v>96092.75</v>
      </c>
      <c r="M19" s="29">
        <v>54800.58</v>
      </c>
      <c r="N19" s="29">
        <v>16162.68</v>
      </c>
      <c r="O19" s="29">
        <v>50545.54</v>
      </c>
      <c r="P19" s="29">
        <v>25134.32</v>
      </c>
      <c r="Q19" s="29">
        <v>32342.82</v>
      </c>
      <c r="R19" s="29">
        <v>36361.78</v>
      </c>
      <c r="S19" s="29">
        <v>37665</v>
      </c>
      <c r="T19" s="29">
        <v>40642.300000000003</v>
      </c>
      <c r="U19" s="29">
        <v>40642.300000000003</v>
      </c>
      <c r="V19" s="29">
        <v>41721.599999999999</v>
      </c>
      <c r="W19" s="29">
        <v>41721.599999999999</v>
      </c>
      <c r="X19" s="29">
        <v>47982.92</v>
      </c>
      <c r="Y19" s="29">
        <v>47982.92</v>
      </c>
      <c r="Z19" s="28">
        <f>C19+E19+G19+I19+K19+M19+O19+Q19+S19+U19+W19+Y19</f>
        <v>510277.00999999995</v>
      </c>
      <c r="AA19" s="28">
        <f>B19+D19+F19+H19+J19+L19+N19+P19+R19+T19+V19+X19</f>
        <v>510277.01</v>
      </c>
    </row>
    <row r="20" spans="1:27" x14ac:dyDescent="0.25">
      <c r="A20" s="31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8">
        <f>C20+E20+G20+I20+K20+M20+O20+Q20+S20+U20+W20+Y20</f>
        <v>0</v>
      </c>
      <c r="AA20" s="28">
        <f>B20+D20+F20+H20+J20+L20+N20+P20+R20+T20+V20+X20</f>
        <v>0</v>
      </c>
    </row>
    <row r="21" spans="1:27" x14ac:dyDescent="0.25">
      <c r="A21" s="30" t="s">
        <v>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8">
        <f>C21+E21+G21+I21+K21+M21+O21+Q21+S21+U21+W21+Y21</f>
        <v>0</v>
      </c>
      <c r="AA21" s="28">
        <f>B21+D21+F21+H21+J21+L21+N21+P21+R21+T21+V21+X21</f>
        <v>0</v>
      </c>
    </row>
    <row r="22" spans="1:27" x14ac:dyDescent="0.25">
      <c r="A22" s="27" t="s">
        <v>20</v>
      </c>
      <c r="B22" s="26">
        <f>B23+B24+B25+B26</f>
        <v>0</v>
      </c>
      <c r="C22" s="26">
        <f>C23+C24+C25+C26</f>
        <v>0</v>
      </c>
      <c r="D22" s="26">
        <f>D23+D24+D25+D26</f>
        <v>5644.6399999999994</v>
      </c>
      <c r="E22" s="26">
        <f>E23+E24+E25+E26</f>
        <v>5644.6399999999994</v>
      </c>
      <c r="F22" s="26">
        <f>F23+F24+F25+F26</f>
        <v>21129.48</v>
      </c>
      <c r="G22" s="26">
        <f>G23+G24+G25+G26</f>
        <v>6129.48</v>
      </c>
      <c r="H22" s="26">
        <f>H23+H24+H25+H26</f>
        <v>20000</v>
      </c>
      <c r="I22" s="26">
        <f>I23+I24+I25+I26</f>
        <v>21609.96</v>
      </c>
      <c r="J22" s="26">
        <f>J23+J24+J25+J26</f>
        <v>13300</v>
      </c>
      <c r="K22" s="26">
        <f>K23+K24+K25+K26</f>
        <v>9020.4</v>
      </c>
      <c r="L22" s="26">
        <f>L23+L24+L25+L26</f>
        <v>19489.2</v>
      </c>
      <c r="M22" s="26">
        <f>M23+M24+M25+M26</f>
        <v>19489.2</v>
      </c>
      <c r="N22" s="26">
        <f>N23+N24+N25+N26</f>
        <v>5100</v>
      </c>
      <c r="O22" s="26">
        <f>O23+O24+O25+O26</f>
        <v>13128.72</v>
      </c>
      <c r="P22" s="26">
        <f>P23+P24+P25+P26</f>
        <v>17499.400000000001</v>
      </c>
      <c r="Q22" s="26">
        <f>Q23+Q24+Q25+Q26</f>
        <v>16120.32</v>
      </c>
      <c r="R22" s="26">
        <f>R23+R24+R25+R26</f>
        <v>13188.6</v>
      </c>
      <c r="S22" s="26">
        <f>S23+S24+S25+S26</f>
        <v>13188.6</v>
      </c>
      <c r="T22" s="26">
        <f>T23+T24+T25+T26</f>
        <v>16300</v>
      </c>
      <c r="U22" s="26">
        <f>U23+U24+U25+U26</f>
        <v>16203.43</v>
      </c>
      <c r="V22" s="26">
        <f>V23+V24+V25+V26</f>
        <v>13200</v>
      </c>
      <c r="W22" s="26">
        <f>W23+W24+W25+W26</f>
        <v>13193.76</v>
      </c>
      <c r="X22" s="26">
        <f>X23+X24+X25+X26</f>
        <v>18343.39</v>
      </c>
      <c r="Y22" s="26">
        <f>Y23+Y24+Y25+Y26</f>
        <v>29466.2</v>
      </c>
      <c r="Z22" s="25">
        <f>Z23+Z24+Z25+Z26</f>
        <v>163194.71</v>
      </c>
      <c r="AA22" s="25">
        <f>AA23+AA24+AA25+AA26</f>
        <v>163194.71</v>
      </c>
    </row>
    <row r="23" spans="1:27" s="32" customFormat="1" x14ac:dyDescent="0.25">
      <c r="A23" s="33" t="s">
        <v>11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8">
        <f>C23+E23+G23+I23+K23+M23+O23+Q23+S23+U23+W23+Y23</f>
        <v>0</v>
      </c>
      <c r="AA23" s="28">
        <f>B23+D23+F23+H23+J23+L23+N23+P23+R23+T23+V23+X23</f>
        <v>0</v>
      </c>
    </row>
    <row r="24" spans="1:27" x14ac:dyDescent="0.25">
      <c r="A24" s="31" t="s">
        <v>10</v>
      </c>
      <c r="B24" s="29"/>
      <c r="C24" s="29"/>
      <c r="D24" s="29">
        <v>3484.64</v>
      </c>
      <c r="E24" s="29">
        <v>3484.64</v>
      </c>
      <c r="F24" s="29">
        <v>18969.48</v>
      </c>
      <c r="G24" s="29">
        <v>3969.48</v>
      </c>
      <c r="H24" s="29">
        <v>14900</v>
      </c>
      <c r="I24" s="29">
        <v>18609.96</v>
      </c>
      <c r="J24" s="29">
        <v>11200</v>
      </c>
      <c r="K24" s="29">
        <v>4820.3999999999996</v>
      </c>
      <c r="L24" s="29">
        <v>17389.2</v>
      </c>
      <c r="M24" s="29">
        <v>17389.2</v>
      </c>
      <c r="N24" s="29"/>
      <c r="O24" s="29">
        <v>11028.72</v>
      </c>
      <c r="P24" s="29">
        <v>15399.4</v>
      </c>
      <c r="Q24" s="29">
        <v>11020.32</v>
      </c>
      <c r="R24" s="29">
        <v>11088.6</v>
      </c>
      <c r="S24" s="29">
        <v>11088.6</v>
      </c>
      <c r="T24" s="29">
        <v>11200</v>
      </c>
      <c r="U24" s="29">
        <v>11103.43</v>
      </c>
      <c r="V24" s="29">
        <v>11100</v>
      </c>
      <c r="W24" s="29">
        <v>11093.76</v>
      </c>
      <c r="X24" s="29">
        <v>11143.39</v>
      </c>
      <c r="Y24" s="29">
        <v>22266.2</v>
      </c>
      <c r="Z24" s="28">
        <f>C24+E24+G24+I24+K24+M24+O24+Q24+S24+U24+W24+Y24</f>
        <v>125874.70999999999</v>
      </c>
      <c r="AA24" s="28">
        <f>B24+D24+F24+H24+J24+L24+N24+P24+R24+T24+V24+X24</f>
        <v>125874.70999999999</v>
      </c>
    </row>
    <row r="25" spans="1:27" x14ac:dyDescent="0.25">
      <c r="A25" s="31" t="s">
        <v>9</v>
      </c>
      <c r="B25" s="29"/>
      <c r="C25" s="29"/>
      <c r="D25" s="29">
        <v>2160</v>
      </c>
      <c r="E25" s="29">
        <v>2160</v>
      </c>
      <c r="F25" s="29">
        <v>2160</v>
      </c>
      <c r="G25" s="29">
        <v>2160</v>
      </c>
      <c r="H25" s="29">
        <v>5100</v>
      </c>
      <c r="I25" s="29">
        <v>3000</v>
      </c>
      <c r="J25" s="29">
        <v>2100</v>
      </c>
      <c r="K25" s="29">
        <v>4200</v>
      </c>
      <c r="L25" s="29">
        <v>2100</v>
      </c>
      <c r="M25" s="29">
        <v>2100</v>
      </c>
      <c r="N25" s="29">
        <v>5100</v>
      </c>
      <c r="O25" s="29">
        <v>2100</v>
      </c>
      <c r="P25" s="29">
        <v>2100</v>
      </c>
      <c r="Q25" s="29">
        <v>5100</v>
      </c>
      <c r="R25" s="29">
        <v>2100</v>
      </c>
      <c r="S25" s="29">
        <v>2100</v>
      </c>
      <c r="T25" s="29">
        <v>5100</v>
      </c>
      <c r="U25" s="29">
        <v>5100</v>
      </c>
      <c r="V25" s="29">
        <v>2100</v>
      </c>
      <c r="W25" s="29">
        <v>2100</v>
      </c>
      <c r="X25" s="29">
        <v>7200</v>
      </c>
      <c r="Y25" s="29">
        <v>7200</v>
      </c>
      <c r="Z25" s="28">
        <f>C25+E25+G25+I25+K25+M25+O25+Q25+S25+U25+W25+Y25</f>
        <v>37320</v>
      </c>
      <c r="AA25" s="28">
        <f>B25+D25+F25+H25+J25+L25+N25+P25+R25+T25+V25+X25</f>
        <v>37320</v>
      </c>
    </row>
    <row r="26" spans="1:27" x14ac:dyDescent="0.25">
      <c r="A26" s="30" t="s">
        <v>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8">
        <f>C26+E26+G26+I26+K26+M26+O26+Q26+S26+U26+W26+Y26</f>
        <v>0</v>
      </c>
      <c r="AA26" s="28">
        <f>B26+D26+F26+H26+J26+L26+N26+P26+R26+T26+V26+X26</f>
        <v>0</v>
      </c>
    </row>
    <row r="27" spans="1:27" x14ac:dyDescent="0.25">
      <c r="A27" s="27" t="s">
        <v>19</v>
      </c>
      <c r="B27" s="26">
        <f>B28+B29+B30+B31</f>
        <v>0</v>
      </c>
      <c r="C27" s="26">
        <f>C28+C29+C30+C31</f>
        <v>0</v>
      </c>
      <c r="D27" s="26">
        <f>D28+D29+D30+D31</f>
        <v>0</v>
      </c>
      <c r="E27" s="26">
        <f>E28+E29+E30+E31</f>
        <v>0</v>
      </c>
      <c r="F27" s="26">
        <f>F28+F29+F30+F31</f>
        <v>0</v>
      </c>
      <c r="G27" s="26">
        <f>G28+G29+G30+G31</f>
        <v>0</v>
      </c>
      <c r="H27" s="26">
        <f>H28+H29+H30+H31</f>
        <v>0</v>
      </c>
      <c r="I27" s="26">
        <f>I28+I29+I30+I31</f>
        <v>0</v>
      </c>
      <c r="J27" s="26">
        <f>J28+J29+J30+J31</f>
        <v>0</v>
      </c>
      <c r="K27" s="26">
        <f>K28+K29+K30+K31</f>
        <v>0</v>
      </c>
      <c r="L27" s="26">
        <f>L28+L29+L30+L31</f>
        <v>0</v>
      </c>
      <c r="M27" s="26">
        <f>M28+M29+M30+M31</f>
        <v>0</v>
      </c>
      <c r="N27" s="26">
        <f>N28+N29+N30+N31</f>
        <v>0</v>
      </c>
      <c r="O27" s="26">
        <f>O28+O29+O30+O31</f>
        <v>0</v>
      </c>
      <c r="P27" s="26">
        <f>P28+P29+P30+P31</f>
        <v>0</v>
      </c>
      <c r="Q27" s="26">
        <f>Q28+Q29+Q30+Q31</f>
        <v>0</v>
      </c>
      <c r="R27" s="26">
        <f>R28+R29+R30+R31</f>
        <v>0</v>
      </c>
      <c r="S27" s="26">
        <f>S28+S29+S30+S31</f>
        <v>0</v>
      </c>
      <c r="T27" s="26">
        <f>T28+T29+T30+T31</f>
        <v>0</v>
      </c>
      <c r="U27" s="26">
        <f>U28+U29+U30+U31</f>
        <v>0</v>
      </c>
      <c r="V27" s="26">
        <f>V28+V29+V30+V31</f>
        <v>0</v>
      </c>
      <c r="W27" s="26">
        <f>W28+W29+W30+W31</f>
        <v>0</v>
      </c>
      <c r="X27" s="26">
        <f>X28+X29+X30+X31</f>
        <v>0</v>
      </c>
      <c r="Y27" s="26">
        <f>Y28+Y29+Y30+Y31</f>
        <v>0</v>
      </c>
      <c r="Z27" s="25">
        <f>Z28+Z29+Z30+Z31</f>
        <v>0</v>
      </c>
      <c r="AA27" s="25">
        <f>AA28+AA29+AA30+AA31</f>
        <v>0</v>
      </c>
    </row>
    <row r="28" spans="1:27" s="32" customFormat="1" x14ac:dyDescent="0.25">
      <c r="A28" s="33" t="s">
        <v>11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8">
        <f>C28+E28+G28+I28+K28+M28+O28+Q28+S28+U28+W28+Y28</f>
        <v>0</v>
      </c>
      <c r="AA28" s="28">
        <f>B28+D28+F28+H28+J28+L28+N28+P28+R28+T28+V28+X28</f>
        <v>0</v>
      </c>
    </row>
    <row r="29" spans="1:27" x14ac:dyDescent="0.25">
      <c r="A29" s="31" t="s">
        <v>10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8">
        <f>C29+E29+G29+I29+K29+M29+O29+Q29+S29+U29+W29+Y29</f>
        <v>0</v>
      </c>
      <c r="AA29" s="28">
        <f>B29+D29+F29+H29+J29+L29+N29+P29+R29+T29+V29+X29</f>
        <v>0</v>
      </c>
    </row>
    <row r="30" spans="1:27" x14ac:dyDescent="0.25">
      <c r="A30" s="31" t="s">
        <v>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8">
        <f>C30+E30+G30+I30+K30+M30+O30+Q30+S30+U30+W30+Y30</f>
        <v>0</v>
      </c>
      <c r="AA30" s="28">
        <f>B30+D30+F30+H30+J30+L30+N30+P30+R30+T30+V30+X30</f>
        <v>0</v>
      </c>
    </row>
    <row r="31" spans="1:27" x14ac:dyDescent="0.25">
      <c r="A31" s="30" t="s">
        <v>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8">
        <f>C31+E31+G31+I31+K31+M31+O31+Q31+S31+U31+W31+Y31</f>
        <v>0</v>
      </c>
      <c r="AA31" s="28">
        <f>B31+D31+F31+H31+J31+L31+N31+P31+R31+T31+V31+X31</f>
        <v>0</v>
      </c>
    </row>
    <row r="32" spans="1:27" x14ac:dyDescent="0.25">
      <c r="A32" s="27" t="s">
        <v>18</v>
      </c>
      <c r="B32" s="26">
        <f>B33+B34+B35+B36</f>
        <v>30295.02</v>
      </c>
      <c r="C32" s="26">
        <f>C33+C34+C35+C36</f>
        <v>30295.02</v>
      </c>
      <c r="D32" s="26">
        <f>D33+D34+D35+D36</f>
        <v>185158.41</v>
      </c>
      <c r="E32" s="26">
        <f>E33+E34+E35+E36</f>
        <v>163056.16</v>
      </c>
      <c r="F32" s="26">
        <f>F33+F34+F35+F36</f>
        <v>144894.24</v>
      </c>
      <c r="G32" s="26">
        <f>G33+G34+G35+G36</f>
        <v>163811.26</v>
      </c>
      <c r="H32" s="26">
        <f>H33+H34+H35+H36</f>
        <v>123206.97</v>
      </c>
      <c r="I32" s="26">
        <f>I33+I34+I35+I36</f>
        <v>113339.71</v>
      </c>
      <c r="J32" s="26">
        <f>J33+J34+J35+J36</f>
        <v>62489.06</v>
      </c>
      <c r="K32" s="26">
        <f>K33+K34+K35+K36</f>
        <v>65212.24</v>
      </c>
      <c r="L32" s="26">
        <f>L33+L34+L35+L36</f>
        <v>18861.009999999998</v>
      </c>
      <c r="M32" s="26">
        <f>M33+M34+M35+M36</f>
        <v>18071.080000000002</v>
      </c>
      <c r="N32" s="26">
        <f>N33+N34+N35+N36</f>
        <v>20779.310000000001</v>
      </c>
      <c r="O32" s="26">
        <f>O33+O34+O35+O36</f>
        <v>18165.96</v>
      </c>
      <c r="P32" s="26">
        <f>P33+P34+P35+P36</f>
        <v>2821.69</v>
      </c>
      <c r="Q32" s="26">
        <f>Q33+Q34+Q35+Q36</f>
        <v>4921.6899999999996</v>
      </c>
      <c r="R32" s="26">
        <f>R33+R34+R35+R36</f>
        <v>-1766.72</v>
      </c>
      <c r="S32" s="26">
        <f>S33+S34+S35+S36</f>
        <v>609.28</v>
      </c>
      <c r="T32" s="26">
        <f>T33+T34+T35+T36</f>
        <v>23147.45</v>
      </c>
      <c r="U32" s="26">
        <f>U33+U34+U35+U36</f>
        <v>27605.439999999999</v>
      </c>
      <c r="V32" s="26">
        <f>V33+V34+V35+V36</f>
        <v>57837.73</v>
      </c>
      <c r="W32" s="26">
        <f>W33+W34+W35+W36</f>
        <v>56638.53</v>
      </c>
      <c r="X32" s="26">
        <f>X33+X34+X35+X36</f>
        <v>289002.36</v>
      </c>
      <c r="Y32" s="26">
        <f>Y33+Y34+Y35+Y36</f>
        <v>295000.15999999997</v>
      </c>
      <c r="Z32" s="25">
        <f>Z33+Z34+Z35+Z36</f>
        <v>956726.5299999998</v>
      </c>
      <c r="AA32" s="25">
        <f>AA33+AA34+AA35+AA36</f>
        <v>956726.52999999991</v>
      </c>
    </row>
    <row r="33" spans="1:27" s="32" customFormat="1" x14ac:dyDescent="0.25">
      <c r="A33" s="33" t="s">
        <v>11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>
        <f>C33+E33+G33+I33+K33+M33+O33+Q33+S33+U33+W33+Y33</f>
        <v>0</v>
      </c>
      <c r="AA33" s="28">
        <f>B33+D33+F33+H33+J33+L33+N33+P33+R33+T33+V33+X33</f>
        <v>0</v>
      </c>
    </row>
    <row r="34" spans="1:27" x14ac:dyDescent="0.25">
      <c r="A34" s="31" t="s">
        <v>10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8">
        <f>C34+E34+G34+I34+K34+M34+O34+Q34+S34+U34+W34+Y34</f>
        <v>0</v>
      </c>
      <c r="AA34" s="28">
        <f>B34+D34+F34+H34+J34+L34+N34+P34+R34+T34+V34+X34</f>
        <v>0</v>
      </c>
    </row>
    <row r="35" spans="1:27" x14ac:dyDescent="0.25">
      <c r="A35" s="31" t="s">
        <v>9</v>
      </c>
      <c r="B35" s="29">
        <v>30295.02</v>
      </c>
      <c r="C35" s="29">
        <v>30295.02</v>
      </c>
      <c r="D35" s="29">
        <v>185158.41</v>
      </c>
      <c r="E35" s="29">
        <v>163056.16</v>
      </c>
      <c r="F35" s="29">
        <v>144894.24</v>
      </c>
      <c r="G35" s="29">
        <v>163811.26</v>
      </c>
      <c r="H35" s="29">
        <v>123206.97</v>
      </c>
      <c r="I35" s="29">
        <v>113339.71</v>
      </c>
      <c r="J35" s="29">
        <v>62489.06</v>
      </c>
      <c r="K35" s="29">
        <v>65212.24</v>
      </c>
      <c r="L35" s="29">
        <v>18861.009999999998</v>
      </c>
      <c r="M35" s="29">
        <v>18071.080000000002</v>
      </c>
      <c r="N35" s="29">
        <v>20779.310000000001</v>
      </c>
      <c r="O35" s="29">
        <v>18165.96</v>
      </c>
      <c r="P35" s="29">
        <v>2821.69</v>
      </c>
      <c r="Q35" s="29">
        <v>4921.6899999999996</v>
      </c>
      <c r="R35" s="29">
        <v>-1766.72</v>
      </c>
      <c r="S35" s="29">
        <v>609.28</v>
      </c>
      <c r="T35" s="29">
        <v>23147.45</v>
      </c>
      <c r="U35" s="29">
        <v>27605.439999999999</v>
      </c>
      <c r="V35" s="29">
        <v>57837.73</v>
      </c>
      <c r="W35" s="29">
        <v>56638.53</v>
      </c>
      <c r="X35" s="29">
        <v>289002.36</v>
      </c>
      <c r="Y35" s="29">
        <v>295000.15999999997</v>
      </c>
      <c r="Z35" s="28">
        <f>C35+E35+G35+I35+K35+M35+O35+Q35+S35+U35+W35+Y35</f>
        <v>956726.5299999998</v>
      </c>
      <c r="AA35" s="28">
        <f>B35+D35+F35+H35+J35+L35+N35+P35+R35+T35+V35+X35</f>
        <v>956726.52999999991</v>
      </c>
    </row>
    <row r="36" spans="1:27" x14ac:dyDescent="0.25">
      <c r="A36" s="30" t="s">
        <v>8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>
        <f>C36+E36+G36+I36+K36+M36+O36+Q36+S36+U36+W36+Y36</f>
        <v>0</v>
      </c>
      <c r="AA36" s="28">
        <f>B36+D36+F36+H36+J36+L36+N36+P36+R36+T36+V36+X36</f>
        <v>0</v>
      </c>
    </row>
    <row r="37" spans="1:27" x14ac:dyDescent="0.25">
      <c r="A37" s="27" t="s">
        <v>17</v>
      </c>
      <c r="B37" s="26">
        <f>B38+B39+B40+B41</f>
        <v>0</v>
      </c>
      <c r="C37" s="26">
        <f>C38+C39+C40+C41</f>
        <v>0</v>
      </c>
      <c r="D37" s="26">
        <f>D38+D39+D40+D41</f>
        <v>32529.16</v>
      </c>
      <c r="E37" s="26">
        <f>E38+E39+E40+E41</f>
        <v>32529.16</v>
      </c>
      <c r="F37" s="26">
        <f>F38+F39+F40+F41</f>
        <v>58059.86</v>
      </c>
      <c r="G37" s="26">
        <f>G38+G39+G40+G41</f>
        <v>58059.86</v>
      </c>
      <c r="H37" s="26">
        <f>H38+H39+H40+H41</f>
        <v>25669.01</v>
      </c>
      <c r="I37" s="26">
        <f>I38+I39+I40+I41</f>
        <v>25669.01</v>
      </c>
      <c r="J37" s="26">
        <f>J38+J39+J40+J41</f>
        <v>13744.6</v>
      </c>
      <c r="K37" s="26">
        <f>K38+K39+K40+K41</f>
        <v>13744.6</v>
      </c>
      <c r="L37" s="26">
        <f>L38+L39+L40+L41</f>
        <v>12939.28</v>
      </c>
      <c r="M37" s="26">
        <f>M38+M39+M40+M41</f>
        <v>10939.28</v>
      </c>
      <c r="N37" s="26">
        <f>N38+N39+N40+N41</f>
        <v>30166.33</v>
      </c>
      <c r="O37" s="26">
        <f>O38+O39+O40+O41</f>
        <v>26648.32</v>
      </c>
      <c r="P37" s="26">
        <f>P38+P39+P40+P41</f>
        <v>14408.6</v>
      </c>
      <c r="Q37" s="26">
        <f>Q38+Q39+Q40+Q41</f>
        <v>4473.92</v>
      </c>
      <c r="R37" s="26">
        <f>R38+R39+R40+R41</f>
        <v>7818</v>
      </c>
      <c r="S37" s="26">
        <f>S38+S39+S40+S41</f>
        <v>22226.6</v>
      </c>
      <c r="T37" s="26">
        <f>T38+T39+T40+T41</f>
        <v>22943.199999999997</v>
      </c>
      <c r="U37" s="26">
        <f>U38+U39+U40+U41</f>
        <v>4299.6000000000004</v>
      </c>
      <c r="V37" s="26">
        <f>V38+V39+V40+V41</f>
        <v>716.11</v>
      </c>
      <c r="W37" s="26">
        <f>W38+W39+W40+W41</f>
        <v>20403.8</v>
      </c>
      <c r="X37" s="26">
        <f>X38+X39+X40+X41</f>
        <v>72791.459999999992</v>
      </c>
      <c r="Y37" s="26">
        <f>Y38+Y39+Y40+Y41</f>
        <v>72791.459999999992</v>
      </c>
      <c r="Z37" s="25">
        <f>Z38+Z39+Z40+Z41</f>
        <v>291785.61</v>
      </c>
      <c r="AA37" s="25">
        <f>AA38+AA39+AA40+AA41</f>
        <v>291785.61</v>
      </c>
    </row>
    <row r="38" spans="1:27" s="32" customFormat="1" x14ac:dyDescent="0.25">
      <c r="A38" s="33" t="s">
        <v>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>
        <f>C38+E38+G38+I38+K38+M38+O38+Q38+S38+U38+W38+Y38</f>
        <v>0</v>
      </c>
      <c r="AA38" s="28">
        <f>B38+D38+F38+H38+J38+L38+N38+P38+R38+T38+V38+X38</f>
        <v>0</v>
      </c>
    </row>
    <row r="39" spans="1:27" x14ac:dyDescent="0.25">
      <c r="A39" s="31" t="s">
        <v>10</v>
      </c>
      <c r="B39" s="29"/>
      <c r="C39" s="29"/>
      <c r="D39" s="29"/>
      <c r="E39" s="29"/>
      <c r="F39" s="29">
        <v>9450</v>
      </c>
      <c r="G39" s="29">
        <v>9450</v>
      </c>
      <c r="H39" s="29"/>
      <c r="I39" s="29"/>
      <c r="J39" s="29">
        <v>1050</v>
      </c>
      <c r="K39" s="29">
        <v>1050</v>
      </c>
      <c r="L39" s="29"/>
      <c r="M39" s="29"/>
      <c r="N39" s="29"/>
      <c r="O39" s="29"/>
      <c r="P39" s="29"/>
      <c r="Q39" s="29"/>
      <c r="R39" s="29"/>
      <c r="S39" s="29"/>
      <c r="T39" s="29">
        <v>1779.6</v>
      </c>
      <c r="U39" s="29">
        <v>1779.6</v>
      </c>
      <c r="V39" s="29"/>
      <c r="W39" s="29"/>
      <c r="X39" s="29">
        <v>18219.259999999998</v>
      </c>
      <c r="Y39" s="29">
        <v>18219.259999999998</v>
      </c>
      <c r="Z39" s="28">
        <f>C39+E39+G39+I39+K39+M39+O39+Q39+S39+U39+W39+Y39</f>
        <v>30498.86</v>
      </c>
      <c r="AA39" s="28">
        <f>B39+D39+F39+H39+J39+L39+N39+P39+R39+T39+V39+X39</f>
        <v>30498.86</v>
      </c>
    </row>
    <row r="40" spans="1:27" x14ac:dyDescent="0.25">
      <c r="A40" s="31" t="s">
        <v>9</v>
      </c>
      <c r="B40" s="29"/>
      <c r="C40" s="29"/>
      <c r="D40" s="29">
        <v>32529.16</v>
      </c>
      <c r="E40" s="29">
        <v>32529.16</v>
      </c>
      <c r="F40" s="29">
        <v>48609.86</v>
      </c>
      <c r="G40" s="29">
        <v>48609.86</v>
      </c>
      <c r="H40" s="29">
        <v>25669.01</v>
      </c>
      <c r="I40" s="29">
        <v>25669.01</v>
      </c>
      <c r="J40" s="29">
        <v>12694.6</v>
      </c>
      <c r="K40" s="29">
        <v>12694.6</v>
      </c>
      <c r="L40" s="29">
        <v>12939.28</v>
      </c>
      <c r="M40" s="29">
        <v>10939.28</v>
      </c>
      <c r="N40" s="29">
        <v>30166.33</v>
      </c>
      <c r="O40" s="29">
        <v>26648.32</v>
      </c>
      <c r="P40" s="29">
        <v>14408.6</v>
      </c>
      <c r="Q40" s="29">
        <v>4473.92</v>
      </c>
      <c r="R40" s="29">
        <v>7818</v>
      </c>
      <c r="S40" s="29">
        <v>22226.6</v>
      </c>
      <c r="T40" s="29">
        <v>21163.599999999999</v>
      </c>
      <c r="U40" s="29">
        <v>2520</v>
      </c>
      <c r="V40" s="29">
        <v>716.11</v>
      </c>
      <c r="W40" s="29">
        <v>20403.8</v>
      </c>
      <c r="X40" s="29">
        <v>54572.2</v>
      </c>
      <c r="Y40" s="29">
        <v>54572.2</v>
      </c>
      <c r="Z40" s="28">
        <f>C40+E40+G40+I40+K40+M40+O40+Q40+S40+U40+W40+Y40</f>
        <v>261286.75</v>
      </c>
      <c r="AA40" s="28">
        <f>B40+D40+F40+H40+J40+L40+N40+P40+R40+T40+V40+X40</f>
        <v>261286.75</v>
      </c>
    </row>
    <row r="41" spans="1:27" x14ac:dyDescent="0.25">
      <c r="A41" s="30" t="s">
        <v>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>
        <f>C41+E41+G41+I41+K41+M41+O41+Q41+S41+U41+W41+Y41</f>
        <v>0</v>
      </c>
      <c r="AA41" s="28">
        <f>B41+D41+F41+H41+J41+L41+N41+P41+R41+T41+V41+X41</f>
        <v>0</v>
      </c>
    </row>
    <row r="42" spans="1:27" x14ac:dyDescent="0.25">
      <c r="A42" s="27" t="s">
        <v>16</v>
      </c>
      <c r="B42" s="26">
        <f>B43+B44+B45+B46</f>
        <v>0</v>
      </c>
      <c r="C42" s="26">
        <f>C43+C44+C45+C46</f>
        <v>0</v>
      </c>
      <c r="D42" s="26">
        <f>D43+D44+D45+D46</f>
        <v>10480</v>
      </c>
      <c r="E42" s="26">
        <f>E43+E44+E45+E46</f>
        <v>10480</v>
      </c>
      <c r="F42" s="26">
        <f>F43+F44+F45+F46</f>
        <v>34804.06</v>
      </c>
      <c r="G42" s="26">
        <f>G43+G44+G45+G46</f>
        <v>34804.06</v>
      </c>
      <c r="H42" s="26">
        <f>H43+H44+H45+H46</f>
        <v>15365.64</v>
      </c>
      <c r="I42" s="26">
        <f>I43+I44+I45+I46</f>
        <v>15365.64</v>
      </c>
      <c r="J42" s="26">
        <f>J43+J44+J45+J46</f>
        <v>37140</v>
      </c>
      <c r="K42" s="26">
        <f>K43+K44+K45+K46</f>
        <v>37140</v>
      </c>
      <c r="L42" s="26">
        <f>L43+L44+L45+L46</f>
        <v>18921</v>
      </c>
      <c r="M42" s="26">
        <f>M43+M44+M45+M46</f>
        <v>18921</v>
      </c>
      <c r="N42" s="26">
        <f>N43+N44+N45+N46</f>
        <v>17707.349999999999</v>
      </c>
      <c r="O42" s="26">
        <f>O43+O44+O45+O46</f>
        <v>15080</v>
      </c>
      <c r="P42" s="26">
        <f>P43+P44+P45+P46</f>
        <v>3360</v>
      </c>
      <c r="Q42" s="26">
        <f>Q43+Q44+Q45+Q46</f>
        <v>4127.3500000000004</v>
      </c>
      <c r="R42" s="26">
        <f>R43+R44+R45+R46</f>
        <v>29938</v>
      </c>
      <c r="S42" s="26">
        <f>S43+S44+S45+S46</f>
        <v>31798</v>
      </c>
      <c r="T42" s="26">
        <f>T43+T44+T45+T46</f>
        <v>38604</v>
      </c>
      <c r="U42" s="26">
        <f>U43+U44+U45+U46</f>
        <v>38604</v>
      </c>
      <c r="V42" s="26">
        <f>V43+V44+V45+V46</f>
        <v>56451</v>
      </c>
      <c r="W42" s="26">
        <f>W43+W44+W45+W46</f>
        <v>53471</v>
      </c>
      <c r="X42" s="26">
        <f>X43+X44+X45+X46</f>
        <v>198794.35</v>
      </c>
      <c r="Y42" s="26">
        <f>Y43+Y44+Y45+Y46</f>
        <v>201774.35</v>
      </c>
      <c r="Z42" s="25">
        <f>Z43+Z44+Z45+Z46</f>
        <v>461565.39999999997</v>
      </c>
      <c r="AA42" s="25">
        <f>AA43+AA44+AA45+AA46</f>
        <v>461565.39999999997</v>
      </c>
    </row>
    <row r="43" spans="1:27" s="32" customFormat="1" x14ac:dyDescent="0.25">
      <c r="A43" s="33" t="s">
        <v>11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>
        <f>C43+E43+G43+I43+K43+M43+O43+Q43+S43+U43+W43+Y43</f>
        <v>0</v>
      </c>
      <c r="AA43" s="28">
        <f>B43+D43+F43+H43+J43+L43+N43+P43+R43+T43+V43+X43</f>
        <v>0</v>
      </c>
    </row>
    <row r="44" spans="1:27" x14ac:dyDescent="0.25">
      <c r="A44" s="31" t="s">
        <v>10</v>
      </c>
      <c r="B44" s="29"/>
      <c r="C44" s="29"/>
      <c r="D44" s="29">
        <v>1500</v>
      </c>
      <c r="E44" s="29">
        <v>1500</v>
      </c>
      <c r="F44" s="29">
        <v>28404.06</v>
      </c>
      <c r="G44" s="29">
        <v>28404.06</v>
      </c>
      <c r="H44" s="29"/>
      <c r="I44" s="29"/>
      <c r="J44" s="29">
        <v>21500</v>
      </c>
      <c r="K44" s="29">
        <v>21500</v>
      </c>
      <c r="L44" s="29">
        <v>6780</v>
      </c>
      <c r="M44" s="29">
        <v>6780</v>
      </c>
      <c r="N44" s="29"/>
      <c r="O44" s="29"/>
      <c r="P44" s="29">
        <v>1500</v>
      </c>
      <c r="Q44" s="29">
        <v>1500</v>
      </c>
      <c r="R44" s="29">
        <v>28078</v>
      </c>
      <c r="S44" s="29">
        <v>28078</v>
      </c>
      <c r="T44" s="29">
        <v>8430</v>
      </c>
      <c r="U44" s="29">
        <v>8430</v>
      </c>
      <c r="V44" s="29">
        <v>20748</v>
      </c>
      <c r="W44" s="29">
        <v>17748</v>
      </c>
      <c r="X44" s="29">
        <v>24800</v>
      </c>
      <c r="Y44" s="29">
        <v>27800</v>
      </c>
      <c r="Z44" s="28">
        <f>C44+E44+G44+I44+K44+M44+O44+Q44+S44+U44+W44+Y44</f>
        <v>141740.06</v>
      </c>
      <c r="AA44" s="28">
        <f>B44+D44+F44+H44+J44+L44+N44+P44+R44+T44+V44+X44</f>
        <v>141740.06</v>
      </c>
    </row>
    <row r="45" spans="1:27" x14ac:dyDescent="0.25">
      <c r="A45" s="31" t="s">
        <v>9</v>
      </c>
      <c r="B45" s="29"/>
      <c r="C45" s="29"/>
      <c r="D45" s="29">
        <v>8980</v>
      </c>
      <c r="E45" s="29">
        <v>8980</v>
      </c>
      <c r="F45" s="29">
        <v>6400</v>
      </c>
      <c r="G45" s="29">
        <v>6400</v>
      </c>
      <c r="H45" s="29">
        <v>15365.64</v>
      </c>
      <c r="I45" s="29">
        <v>15365.64</v>
      </c>
      <c r="J45" s="29">
        <v>15640</v>
      </c>
      <c r="K45" s="29">
        <v>15640</v>
      </c>
      <c r="L45" s="29">
        <v>12141</v>
      </c>
      <c r="M45" s="29">
        <v>12141</v>
      </c>
      <c r="N45" s="29">
        <v>17707.349999999999</v>
      </c>
      <c r="O45" s="29">
        <v>15080</v>
      </c>
      <c r="P45" s="29">
        <v>1860</v>
      </c>
      <c r="Q45" s="29">
        <v>2627.35</v>
      </c>
      <c r="R45" s="29">
        <v>1860</v>
      </c>
      <c r="S45" s="29">
        <v>3720</v>
      </c>
      <c r="T45" s="29">
        <v>30174</v>
      </c>
      <c r="U45" s="29">
        <v>30174</v>
      </c>
      <c r="V45" s="29">
        <v>35703</v>
      </c>
      <c r="W45" s="29">
        <v>35723</v>
      </c>
      <c r="X45" s="29">
        <v>173994.35</v>
      </c>
      <c r="Y45" s="29">
        <v>173974.35</v>
      </c>
      <c r="Z45" s="28">
        <f>C45+E45+G45+I45+K45+M45+O45+Q45+S45+U45+W45+Y45</f>
        <v>319825.33999999997</v>
      </c>
      <c r="AA45" s="28">
        <f>B45+D45+F45+H45+J45+L45+N45+P45+R45+T45+V45+X45</f>
        <v>319825.33999999997</v>
      </c>
    </row>
    <row r="46" spans="1:27" x14ac:dyDescent="0.25">
      <c r="A46" s="30" t="s">
        <v>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>
        <f>C46+E46+G46+I46+K46+M46+O46+Q46+S46+U46+W46+Y46</f>
        <v>0</v>
      </c>
      <c r="AA46" s="28">
        <f>B46+D46+F46+H46+J46+L46+N46+P46+R46+T46+V46+X46</f>
        <v>0</v>
      </c>
    </row>
    <row r="47" spans="1:27" x14ac:dyDescent="0.25">
      <c r="A47" s="27" t="s">
        <v>15</v>
      </c>
      <c r="B47" s="26">
        <f>B48+B49+B50+B51</f>
        <v>23026.400000000001</v>
      </c>
      <c r="C47" s="26">
        <f>C48+C49+C50+C51</f>
        <v>23026.400000000001</v>
      </c>
      <c r="D47" s="26">
        <f>D48+D49+D50+D51</f>
        <v>12.04</v>
      </c>
      <c r="E47" s="26">
        <f>E48+E49+E50+E51</f>
        <v>12.04</v>
      </c>
      <c r="F47" s="26">
        <f>F48+F49+F50+F51</f>
        <v>0</v>
      </c>
      <c r="G47" s="26">
        <f>G48+G49+G50+G51</f>
        <v>0</v>
      </c>
      <c r="H47" s="26">
        <f>H48+H49+H50+H51</f>
        <v>20217</v>
      </c>
      <c r="I47" s="26">
        <f>I48+I49+I50+I51</f>
        <v>20217</v>
      </c>
      <c r="J47" s="26">
        <f>J48+J49+J50+J51</f>
        <v>480.08</v>
      </c>
      <c r="K47" s="26">
        <f>K48+K49+K50+K51</f>
        <v>480.08</v>
      </c>
      <c r="L47" s="26">
        <f>L48+L49+L50+L51</f>
        <v>170.17</v>
      </c>
      <c r="M47" s="26">
        <f>M48+M49+M50+M51</f>
        <v>170.17</v>
      </c>
      <c r="N47" s="26">
        <f>N48+N49+N50+N51</f>
        <v>12700</v>
      </c>
      <c r="O47" s="26">
        <f>O48+O49+O50+O51</f>
        <v>12700</v>
      </c>
      <c r="P47" s="26">
        <f>P48+P49+P50+P51</f>
        <v>0</v>
      </c>
      <c r="Q47" s="26">
        <f>Q48+Q49+Q50+Q51</f>
        <v>0</v>
      </c>
      <c r="R47" s="26">
        <f>R48+R49+R50+R51</f>
        <v>10.14</v>
      </c>
      <c r="S47" s="26">
        <f>S48+S49+S50+S51</f>
        <v>10.14</v>
      </c>
      <c r="T47" s="26">
        <f>T48+T49+T50+T51</f>
        <v>12787.35</v>
      </c>
      <c r="U47" s="26">
        <f>U48+U49+U50+U51</f>
        <v>12787.35</v>
      </c>
      <c r="V47" s="26">
        <f>V48+V49+V50+V51</f>
        <v>0</v>
      </c>
      <c r="W47" s="26">
        <f>W48+W49+W50+W51</f>
        <v>0</v>
      </c>
      <c r="X47" s="26">
        <f>X48+X49+X50+X51</f>
        <v>12564</v>
      </c>
      <c r="Y47" s="26">
        <f>Y48+Y49+Y50+Y51</f>
        <v>12564</v>
      </c>
      <c r="Z47" s="25">
        <f>Z48+Z49+Z50+Z51</f>
        <v>81967.180000000008</v>
      </c>
      <c r="AA47" s="25">
        <f>AA48+AA49+AA50+AA51</f>
        <v>81967.180000000008</v>
      </c>
    </row>
    <row r="48" spans="1:27" s="32" customFormat="1" x14ac:dyDescent="0.25">
      <c r="A48" s="33" t="s">
        <v>11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>
        <f>C48+E48+G48+I48+K48+M48+O48+Q48+S48+U48+W48+Y48</f>
        <v>0</v>
      </c>
      <c r="AA48" s="28">
        <f>B48+D48+F48+H48+J48+L48+N48+P48+R48+T48+V48+X48</f>
        <v>0</v>
      </c>
    </row>
    <row r="49" spans="1:27" x14ac:dyDescent="0.25">
      <c r="A49" s="31" t="s">
        <v>10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8">
        <f>C49+E49+G49+I49+K49+M49+O49+Q49+S49+U49+W49+Y49</f>
        <v>0</v>
      </c>
      <c r="AA49" s="28">
        <f>B49+D49+F49+H49+J49+L49+N49+P49+R49+T49+V49+X49</f>
        <v>0</v>
      </c>
    </row>
    <row r="50" spans="1:27" x14ac:dyDescent="0.25">
      <c r="A50" s="31" t="s">
        <v>9</v>
      </c>
      <c r="B50" s="29">
        <v>23026.400000000001</v>
      </c>
      <c r="C50" s="29">
        <v>23026.400000000001</v>
      </c>
      <c r="D50" s="29">
        <v>0.04</v>
      </c>
      <c r="E50" s="29">
        <v>0.04</v>
      </c>
      <c r="F50" s="29"/>
      <c r="G50" s="29"/>
      <c r="H50" s="29">
        <v>20217</v>
      </c>
      <c r="I50" s="29">
        <v>20217</v>
      </c>
      <c r="J50" s="29"/>
      <c r="K50" s="29"/>
      <c r="L50" s="29"/>
      <c r="M50" s="29"/>
      <c r="N50" s="29">
        <v>12700</v>
      </c>
      <c r="O50" s="29">
        <v>12700</v>
      </c>
      <c r="P50" s="29"/>
      <c r="Q50" s="29"/>
      <c r="R50" s="29"/>
      <c r="S50" s="29"/>
      <c r="T50" s="29">
        <v>12683</v>
      </c>
      <c r="U50" s="29">
        <v>12683</v>
      </c>
      <c r="V50" s="29"/>
      <c r="W50" s="29"/>
      <c r="X50" s="29">
        <v>12563</v>
      </c>
      <c r="Y50" s="29">
        <v>12563</v>
      </c>
      <c r="Z50" s="28">
        <f>C50+E50+G50+I50+K50+M50+O50+Q50+S50+U50+W50+Y50</f>
        <v>81189.440000000002</v>
      </c>
      <c r="AA50" s="28">
        <f>B50+D50+F50+H50+J50+L50+N50+P50+R50+T50+V50+X50</f>
        <v>81189.440000000002</v>
      </c>
    </row>
    <row r="51" spans="1:27" x14ac:dyDescent="0.25">
      <c r="A51" s="34" t="s">
        <v>14</v>
      </c>
      <c r="B51" s="29"/>
      <c r="C51" s="29"/>
      <c r="D51" s="29">
        <v>12</v>
      </c>
      <c r="E51" s="29">
        <v>12</v>
      </c>
      <c r="F51" s="29"/>
      <c r="G51" s="29"/>
      <c r="H51" s="29"/>
      <c r="I51" s="29"/>
      <c r="J51" s="29">
        <v>480.08</v>
      </c>
      <c r="K51" s="29">
        <v>480.08</v>
      </c>
      <c r="L51" s="29">
        <v>170.17</v>
      </c>
      <c r="M51" s="29">
        <v>170.17</v>
      </c>
      <c r="N51" s="29"/>
      <c r="O51" s="29"/>
      <c r="P51" s="29"/>
      <c r="Q51" s="29"/>
      <c r="R51" s="29">
        <v>10.14</v>
      </c>
      <c r="S51" s="29">
        <v>10.14</v>
      </c>
      <c r="T51" s="29">
        <v>104.35</v>
      </c>
      <c r="U51" s="29">
        <v>104.35</v>
      </c>
      <c r="V51" s="29"/>
      <c r="W51" s="29"/>
      <c r="X51" s="29">
        <v>1</v>
      </c>
      <c r="Y51" s="29">
        <v>1</v>
      </c>
      <c r="Z51" s="28">
        <f>C51+E51+G51+I51+K51+M51+O51+Q51+S51+U51+W51+Y51</f>
        <v>777.74</v>
      </c>
      <c r="AA51" s="28">
        <f>B51+D51+F51+H51+J51+L51+N51+P51+R51+T51+V51+X51</f>
        <v>777.74</v>
      </c>
    </row>
    <row r="52" spans="1:27" x14ac:dyDescent="0.25">
      <c r="A52" s="27" t="s">
        <v>13</v>
      </c>
      <c r="B52" s="26">
        <f>B53+B54+B55+B56</f>
        <v>0</v>
      </c>
      <c r="C52" s="26">
        <f>C53+C54+C55+C56</f>
        <v>0</v>
      </c>
      <c r="D52" s="26">
        <f>D53+D54+D55+D56</f>
        <v>0</v>
      </c>
      <c r="E52" s="26">
        <f>E53+E54+E55+E56</f>
        <v>0</v>
      </c>
      <c r="F52" s="26">
        <f>F53+F54+F55+F56</f>
        <v>0</v>
      </c>
      <c r="G52" s="26">
        <f>G53+G54+G55+G56</f>
        <v>0</v>
      </c>
      <c r="H52" s="26">
        <f>H53+H54+H55+H56</f>
        <v>0</v>
      </c>
      <c r="I52" s="26">
        <f>I53+I54+I55+I56</f>
        <v>0</v>
      </c>
      <c r="J52" s="26">
        <f>J53+J54+J55+J56</f>
        <v>0</v>
      </c>
      <c r="K52" s="26">
        <f>K53+K54+K55+K56</f>
        <v>0</v>
      </c>
      <c r="L52" s="26">
        <f>L53+L54+L55+L56</f>
        <v>0</v>
      </c>
      <c r="M52" s="26">
        <f>M53+M54+M55+M56</f>
        <v>0</v>
      </c>
      <c r="N52" s="26">
        <f>N53+N54+N55+N56</f>
        <v>0</v>
      </c>
      <c r="O52" s="26">
        <f>O53+O54+O55+O56</f>
        <v>0</v>
      </c>
      <c r="P52" s="26">
        <f>P53+P54+P55+P56</f>
        <v>147516.06</v>
      </c>
      <c r="Q52" s="26">
        <f>Q53+Q54+Q55+Q56</f>
        <v>135510.12</v>
      </c>
      <c r="R52" s="26">
        <f>R53+R54+R55+R56</f>
        <v>-5.54</v>
      </c>
      <c r="S52" s="26">
        <f>S53+S54+S55+S56</f>
        <v>12000.4</v>
      </c>
      <c r="T52" s="26">
        <f>T53+T54+T55+T56</f>
        <v>0</v>
      </c>
      <c r="U52" s="26">
        <f>U53+U54+U55+U56</f>
        <v>0</v>
      </c>
      <c r="V52" s="26">
        <f>V53+V54+V55+V56</f>
        <v>0</v>
      </c>
      <c r="W52" s="26">
        <f>W53+W54+W55+W56</f>
        <v>0</v>
      </c>
      <c r="X52" s="26">
        <f>X53+X54+X55+X56</f>
        <v>213575.17</v>
      </c>
      <c r="Y52" s="26">
        <f>Y53+Y54+Y55+Y56</f>
        <v>213575.17</v>
      </c>
      <c r="Z52" s="25">
        <f>Z53+Z54+Z55+Z56</f>
        <v>361085.69</v>
      </c>
      <c r="AA52" s="25">
        <f>AA53+AA54+AA55+AA56</f>
        <v>361085.69</v>
      </c>
    </row>
    <row r="53" spans="1:27" s="32" customFormat="1" x14ac:dyDescent="0.25">
      <c r="A53" s="33" t="s">
        <v>11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8">
        <f>C53+E53+G53+I53+K53+M53+O53+Q53+S53+U53+W53+Y53</f>
        <v>0</v>
      </c>
      <c r="AA53" s="28">
        <f>B53+D53+F53+H53+J53+L53+N53+P53+R53+T53+V53+X53</f>
        <v>0</v>
      </c>
    </row>
    <row r="54" spans="1:27" x14ac:dyDescent="0.25">
      <c r="A54" s="31" t="s">
        <v>10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>
        <v>147516.06</v>
      </c>
      <c r="Q54" s="29">
        <v>135510.12</v>
      </c>
      <c r="R54" s="29">
        <v>-5.54</v>
      </c>
      <c r="S54" s="29">
        <v>12000.4</v>
      </c>
      <c r="T54" s="29"/>
      <c r="U54" s="29"/>
      <c r="V54" s="29"/>
      <c r="W54" s="29"/>
      <c r="X54" s="29">
        <v>213575.17</v>
      </c>
      <c r="Y54" s="29">
        <v>213575.17</v>
      </c>
      <c r="Z54" s="28">
        <f>C54+E54+G54+I54+K54+M54+O54+Q54+S54+U54+W54+Y54</f>
        <v>361085.69</v>
      </c>
      <c r="AA54" s="28">
        <f>B54+D54+F54+H54+J54+L54+N54+P54+R54+T54+V54+X54</f>
        <v>361085.69</v>
      </c>
    </row>
    <row r="55" spans="1:27" x14ac:dyDescent="0.25">
      <c r="A55" s="31" t="s">
        <v>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8">
        <f>C55+E55+G55+I55+K55+M55+O55+Q55+S55+U55+W55+Y55</f>
        <v>0</v>
      </c>
      <c r="AA55" s="28">
        <f>B55+D55+F55+H55+J55+L55+N55+P55+R55+T55+V55+X55</f>
        <v>0</v>
      </c>
    </row>
    <row r="56" spans="1:27" x14ac:dyDescent="0.25">
      <c r="A56" s="30" t="s">
        <v>8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8">
        <f>C56+E56+G56+I56+K56+M56+O56+Q56+S56+U56+W56+Y56</f>
        <v>0</v>
      </c>
      <c r="AA56" s="28">
        <f>B56+D56+F56+H56+J56+L56+N56+P56+R56+T56+V56+X56</f>
        <v>0</v>
      </c>
    </row>
    <row r="57" spans="1:27" x14ac:dyDescent="0.25">
      <c r="A57" s="27" t="s">
        <v>12</v>
      </c>
      <c r="B57" s="26">
        <f>B58+B59+B60+B61</f>
        <v>50290</v>
      </c>
      <c r="C57" s="26">
        <f>C58+C59+C60+C61</f>
        <v>0</v>
      </c>
      <c r="D57" s="26">
        <f>D58+D59+D60+D61</f>
        <v>100522.45</v>
      </c>
      <c r="E57" s="26">
        <f>E58+E59+E60+E61</f>
        <v>96493.91</v>
      </c>
      <c r="F57" s="26">
        <f>F58+F59+F60+F61</f>
        <v>234650.5</v>
      </c>
      <c r="G57" s="26">
        <f>G58+G59+G60+G61</f>
        <v>288969.03999999998</v>
      </c>
      <c r="H57" s="26">
        <f>H58+H59+H60+H61</f>
        <v>127493</v>
      </c>
      <c r="I57" s="26">
        <f>I58+I59+I60+I61</f>
        <v>94943</v>
      </c>
      <c r="J57" s="26">
        <f>J58+J59+J60+J61</f>
        <v>74317.64</v>
      </c>
      <c r="K57" s="26">
        <f>K58+K59+K60+K61</f>
        <v>68063</v>
      </c>
      <c r="L57" s="26">
        <f>L58+L59+L60+L61</f>
        <v>193319.97999999998</v>
      </c>
      <c r="M57" s="26">
        <f>M58+M59+M60+M61</f>
        <v>231135.15</v>
      </c>
      <c r="N57" s="26">
        <f>N58+N59+N60+N61</f>
        <v>115346.22</v>
      </c>
      <c r="O57" s="26">
        <f>O58+O59+O60+O61</f>
        <v>71673.22</v>
      </c>
      <c r="P57" s="26">
        <f>P58+P59+P60+P61</f>
        <v>0</v>
      </c>
      <c r="Q57" s="26">
        <f>Q58+Q59+Q60+Q61</f>
        <v>43856</v>
      </c>
      <c r="R57" s="26">
        <f>R58+R59+R60+R61</f>
        <v>63107.86</v>
      </c>
      <c r="S57" s="26">
        <f>S58+S59+S60+S61</f>
        <v>8064</v>
      </c>
      <c r="T57" s="26">
        <f>T58+T59+T60+T61</f>
        <v>160366.04999999999</v>
      </c>
      <c r="U57" s="26">
        <f>U58+U59+U60+U61</f>
        <v>54368</v>
      </c>
      <c r="V57" s="26">
        <f>V58+V59+V60+V61</f>
        <v>109140.4</v>
      </c>
      <c r="W57" s="26">
        <f>W58+W59+W60+W61</f>
        <v>231859.3</v>
      </c>
      <c r="X57" s="26">
        <f>X58+X59+X60+X61</f>
        <v>469736.73</v>
      </c>
      <c r="Y57" s="26">
        <f>Y58+Y59+Y60+Y61</f>
        <v>508866.21</v>
      </c>
      <c r="Z57" s="25">
        <f>Z58+Z59+Z60+Z61</f>
        <v>1698290.8299999998</v>
      </c>
      <c r="AA57" s="25">
        <f>AA58+AA59+AA60+AA61</f>
        <v>1698290.8299999998</v>
      </c>
    </row>
    <row r="58" spans="1:27" s="32" customFormat="1" x14ac:dyDescent="0.25">
      <c r="A58" s="33" t="s">
        <v>11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8">
        <f>C58+E58+G58+I58+K58+M58+O58+Q58+S58+U58+W58+Y58</f>
        <v>0</v>
      </c>
      <c r="AA58" s="28">
        <f>B58+D58+F58+H58+J58+L58+N58+P58+R58+T58+V58+X58</f>
        <v>0</v>
      </c>
    </row>
    <row r="59" spans="1:27" x14ac:dyDescent="0.25">
      <c r="A59" s="31" t="s">
        <v>10</v>
      </c>
      <c r="B59" s="29"/>
      <c r="C59" s="29"/>
      <c r="D59" s="29"/>
      <c r="E59" s="29"/>
      <c r="F59" s="29"/>
      <c r="G59" s="29"/>
      <c r="H59" s="29">
        <v>13000</v>
      </c>
      <c r="I59" s="29">
        <v>13000</v>
      </c>
      <c r="J59" s="29"/>
      <c r="K59" s="29"/>
      <c r="L59" s="29"/>
      <c r="M59" s="29"/>
      <c r="N59" s="29">
        <v>60255.22</v>
      </c>
      <c r="O59" s="29">
        <v>16399.22</v>
      </c>
      <c r="P59" s="29"/>
      <c r="Q59" s="29">
        <v>43856</v>
      </c>
      <c r="R59" s="29"/>
      <c r="S59" s="29"/>
      <c r="T59" s="29"/>
      <c r="U59" s="29"/>
      <c r="V59" s="29"/>
      <c r="W59" s="29"/>
      <c r="X59" s="29">
        <v>193524.37</v>
      </c>
      <c r="Y59" s="29">
        <v>193524.37</v>
      </c>
      <c r="Z59" s="28">
        <f>C59+E59+G59+I59+K59+M59+O59+Q59+S59+U59+W59+Y59</f>
        <v>266779.58999999997</v>
      </c>
      <c r="AA59" s="28">
        <f>B59+D59+F59+H59+J59+L59+N59+P59+R59+T59+V59+X59</f>
        <v>266779.58999999997</v>
      </c>
    </row>
    <row r="60" spans="1:27" x14ac:dyDescent="0.25">
      <c r="A60" s="31" t="s">
        <v>9</v>
      </c>
      <c r="B60" s="29"/>
      <c r="C60" s="29"/>
      <c r="D60" s="29">
        <v>95534.45</v>
      </c>
      <c r="E60" s="29">
        <v>95534.45</v>
      </c>
      <c r="F60" s="29">
        <v>230435.5</v>
      </c>
      <c r="G60" s="29">
        <v>230435.5</v>
      </c>
      <c r="H60" s="29">
        <v>81943</v>
      </c>
      <c r="I60" s="29">
        <v>81943</v>
      </c>
      <c r="J60" s="29">
        <v>68063</v>
      </c>
      <c r="K60" s="29">
        <v>68063</v>
      </c>
      <c r="L60" s="29">
        <v>193490.15</v>
      </c>
      <c r="M60" s="29">
        <v>193490.15</v>
      </c>
      <c r="N60" s="29">
        <v>55274</v>
      </c>
      <c r="O60" s="29">
        <v>55274</v>
      </c>
      <c r="P60" s="29"/>
      <c r="Q60" s="29"/>
      <c r="R60" s="29">
        <v>8064</v>
      </c>
      <c r="S60" s="29">
        <v>8064</v>
      </c>
      <c r="T60" s="29">
        <v>156232.4</v>
      </c>
      <c r="U60" s="29">
        <v>54368</v>
      </c>
      <c r="V60" s="29">
        <v>75234.399999999994</v>
      </c>
      <c r="W60" s="29">
        <v>177098.8</v>
      </c>
      <c r="X60" s="29">
        <v>268886.64</v>
      </c>
      <c r="Y60" s="29">
        <v>268886.64</v>
      </c>
      <c r="Z60" s="28">
        <f>C60+E60+G60+I60+K60+M60+O60+Q60+S60+U60+W60+Y60</f>
        <v>1233157.54</v>
      </c>
      <c r="AA60" s="28">
        <f>B60+D60+F60+H60+J60+L60+N60+P60+R60+T60+V60+X60</f>
        <v>1233157.54</v>
      </c>
    </row>
    <row r="61" spans="1:27" x14ac:dyDescent="0.25">
      <c r="A61" s="30" t="s">
        <v>8</v>
      </c>
      <c r="B61" s="29">
        <v>50290</v>
      </c>
      <c r="C61" s="29"/>
      <c r="D61" s="29">
        <v>4988</v>
      </c>
      <c r="E61" s="29">
        <v>959.46</v>
      </c>
      <c r="F61" s="29">
        <v>4215</v>
      </c>
      <c r="G61" s="29">
        <v>58533.54</v>
      </c>
      <c r="H61" s="29">
        <v>32550</v>
      </c>
      <c r="I61" s="29"/>
      <c r="J61" s="29">
        <v>6254.64</v>
      </c>
      <c r="K61" s="29"/>
      <c r="L61" s="29">
        <v>-170.17</v>
      </c>
      <c r="M61" s="29">
        <v>37645</v>
      </c>
      <c r="N61" s="29">
        <v>-183</v>
      </c>
      <c r="O61" s="29"/>
      <c r="P61" s="29"/>
      <c r="Q61" s="29"/>
      <c r="R61" s="29">
        <v>55043.86</v>
      </c>
      <c r="S61" s="29"/>
      <c r="T61" s="29">
        <v>4133.6499999999996</v>
      </c>
      <c r="U61" s="29"/>
      <c r="V61" s="29">
        <v>33906</v>
      </c>
      <c r="W61" s="29">
        <v>54760.5</v>
      </c>
      <c r="X61" s="29">
        <v>7325.72</v>
      </c>
      <c r="Y61" s="29">
        <v>46455.199999999997</v>
      </c>
      <c r="Z61" s="28">
        <f>C61+E61+G61+I61+K61+M61+O61+Q61+S61+U61+W61+Y61</f>
        <v>198353.7</v>
      </c>
      <c r="AA61" s="28">
        <f>B61+D61+F61+H61+J61+L61+N61+P61+R61+T61+V61+X61</f>
        <v>198353.7</v>
      </c>
    </row>
    <row r="62" spans="1:27" s="21" customFormat="1" ht="12.75" x14ac:dyDescent="0.2">
      <c r="A62" s="27" t="s">
        <v>7</v>
      </c>
      <c r="B62" s="26">
        <f>B6+B11+B16+B22+B27+B32+B37+B42+B47+B52+B57</f>
        <v>849611.42</v>
      </c>
      <c r="C62" s="26">
        <f>C6+C11+C16+C22+C27+C32+C37+C42+C47+C52+C57</f>
        <v>370779.24000000005</v>
      </c>
      <c r="D62" s="26">
        <f>D6+D11+D16+D22+D27+D32+D37+D42+D47+D52+D57</f>
        <v>1253062.0599999998</v>
      </c>
      <c r="E62" s="26">
        <f>E6+E11+E16+E22+E27+E32+E37+E42+E47+E52+E57</f>
        <v>1230304.6199999999</v>
      </c>
      <c r="F62" s="26">
        <f>F6+F11+F16+F22+F27+F32+F37+F42+F47+F52+F57</f>
        <v>1456714.6</v>
      </c>
      <c r="G62" s="26">
        <f>G6+G11+G16+G22+G27+G32+G37+G42+G47+G52+G57</f>
        <v>1404758.12</v>
      </c>
      <c r="H62" s="26">
        <f>H6+H11+H16+H22+H27+H32+H37+H42+H47+H52+H57</f>
        <v>1595251.6199999999</v>
      </c>
      <c r="I62" s="26">
        <f>I6+I11+I16+I22+I27+I32+I37+I42+I47+I52+I57</f>
        <v>1172330.5899999999</v>
      </c>
      <c r="J62" s="26">
        <f>J6+J11+J16+J22+J27+J32+J37+J42+J47+J52+J57</f>
        <v>1489921.3800000001</v>
      </c>
      <c r="K62" s="26">
        <f>K6+K11+K16+K22+K27+K32+K37+K42+K47+K52+K57</f>
        <v>1231956.3200000003</v>
      </c>
      <c r="L62" s="26">
        <f>L6+L11+L16+L22+L27+L32+L37+L42+L47+L52+L57</f>
        <v>2052536.0799999998</v>
      </c>
      <c r="M62" s="26">
        <f>M6+M11+M16+M22+M27+M32+M37+M42+M47+M52+M57</f>
        <v>2102948.06</v>
      </c>
      <c r="N62" s="26">
        <f>N6+N11+N16+N22+N27+N32+N37+N42+N47+N52+N57</f>
        <v>627299.99</v>
      </c>
      <c r="O62" s="26">
        <f>O6+O11+O16+O22+O27+O32+O37+O42+O47+O52+O57</f>
        <v>935161.63999999978</v>
      </c>
      <c r="P62" s="26">
        <f>P6+P11+P16+P22+P27+P32+P37+P42+P47+P52+P57</f>
        <v>347390.29</v>
      </c>
      <c r="Q62" s="26">
        <f>Q6+Q11+Q16+Q22+Q27+Q32+Q37+Q42+Q47+Q52+Q57</f>
        <v>495366.17</v>
      </c>
      <c r="R62" s="26">
        <f>R6+R11+R16+R22+R27+R32+R37+R42+R47+R52+R57</f>
        <v>1100129.28</v>
      </c>
      <c r="S62" s="26">
        <f>S6+S11+S16+S22+S27+S32+S37+S42+S47+S52+S57</f>
        <v>660702.28</v>
      </c>
      <c r="T62" s="26">
        <f>T6+T11+T16+T22+T27+T32+T37+T42+T47+T52+T57</f>
        <v>1121438.45</v>
      </c>
      <c r="U62" s="26">
        <f>U6+U11+U16+U22+U27+U32+U37+U42+U47+U52+U57</f>
        <v>1064486.1799999997</v>
      </c>
      <c r="V62" s="26">
        <f>V6+V11+V16+V22+V27+V32+V37+V42+V47+V52+V57</f>
        <v>862497.24</v>
      </c>
      <c r="W62" s="26">
        <f>W6+W11+W16+W22+W27+W32+W37+W42+W47+W52+W57</f>
        <v>1306407.03</v>
      </c>
      <c r="X62" s="26">
        <f>X6+X11+X16+X22+X27+X32+X37+X42+X47+X52+X57</f>
        <v>2439745.27</v>
      </c>
      <c r="Y62" s="26">
        <f>Y6+Y11+Y16+Y22+Y27+Y32+Y37+Y42+Y47+Y52+Y57</f>
        <v>3220397.4299999997</v>
      </c>
      <c r="Z62" s="25">
        <f>Z6+Z11+Z16+Z22+Z27+Z32+Z37+Z42+Z47+Z52+Z57</f>
        <v>15195597.68</v>
      </c>
      <c r="AA62" s="25">
        <f>AA6+AA11+AA16+AA22+AA27+AA32+AA37+AA42+AA47+AA52+AA57</f>
        <v>15195597.68</v>
      </c>
    </row>
    <row r="63" spans="1:27" ht="13.5" customHeight="1" x14ac:dyDescent="0.25">
      <c r="A63" s="23"/>
      <c r="B63" s="23"/>
      <c r="C63" s="24"/>
      <c r="D63" s="2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1"/>
      <c r="C64" s="20" t="s">
        <v>6</v>
      </c>
      <c r="D64" s="20"/>
      <c r="E64" s="20" t="s">
        <v>5</v>
      </c>
      <c r="F64" s="20"/>
      <c r="G64" s="20" t="s">
        <v>4</v>
      </c>
      <c r="H64" s="20"/>
      <c r="I64" s="19"/>
      <c r="J64" s="19"/>
      <c r="K64" s="19"/>
      <c r="L64" s="19"/>
      <c r="M64" s="19"/>
      <c r="N64" s="19"/>
      <c r="O64" s="19"/>
      <c r="P64" s="18"/>
      <c r="Q64" s="18"/>
      <c r="R64" s="18"/>
    </row>
    <row r="65" spans="1:18" x14ac:dyDescent="0.25">
      <c r="A65" s="9" t="s">
        <v>3</v>
      </c>
      <c r="B65" s="9"/>
      <c r="C65" s="8">
        <f>AA7+AA12+AA17+AA23+AA28+AA33+AA38+AA43+AA48+AA53+AA58</f>
        <v>0</v>
      </c>
      <c r="D65" s="7"/>
      <c r="E65" s="6">
        <f>Z7+Z12+Z17+Z23+Z28+Z33+Z38+Z43+Z48+Z53+Z58</f>
        <v>0</v>
      </c>
      <c r="F65" s="5"/>
      <c r="G65" s="6">
        <f>C65-E65</f>
        <v>0</v>
      </c>
      <c r="H65" s="5"/>
      <c r="I65" s="12"/>
    </row>
    <row r="66" spans="1:18" x14ac:dyDescent="0.25">
      <c r="A66" s="14" t="s">
        <v>2</v>
      </c>
      <c r="B66" s="13"/>
      <c r="C66" s="6">
        <f>AA8+AA13+AA18+AA24+AA29+AA34+AA39+AA44+AA49+AA54+AA59</f>
        <v>9888856</v>
      </c>
      <c r="D66" s="5"/>
      <c r="E66" s="6">
        <f>Z8+Z13+Z18+Z24+Z29+Z34+Z39+Z44+Z49+Z54+Z59</f>
        <v>9888856</v>
      </c>
      <c r="F66" s="5"/>
      <c r="G66" s="6">
        <f>C66-E66</f>
        <v>0</v>
      </c>
      <c r="H66" s="5"/>
      <c r="I66" s="12"/>
      <c r="J66" s="17"/>
      <c r="K66" s="17"/>
      <c r="L66" s="16"/>
      <c r="M66" s="15"/>
      <c r="N66" s="10"/>
      <c r="O66" s="10"/>
      <c r="P66" s="10"/>
      <c r="Q66" s="10"/>
      <c r="R66" s="10"/>
    </row>
    <row r="67" spans="1:18" x14ac:dyDescent="0.25">
      <c r="A67" s="14" t="s">
        <v>1</v>
      </c>
      <c r="B67" s="13"/>
      <c r="C67" s="6">
        <f>AA9+AA14+AA19+AA25+AA30+AA35+AA40+AA45+AA50+AA55+AA60</f>
        <v>5107610.2399999993</v>
      </c>
      <c r="D67" s="5"/>
      <c r="E67" s="6">
        <f>Z9+Z14+Z19+Z25+Z30+Z35+Z40+Z45+Z50+Z55+Z60</f>
        <v>5107610.24</v>
      </c>
      <c r="F67" s="5"/>
      <c r="G67" s="6">
        <f>C67-E67</f>
        <v>0</v>
      </c>
      <c r="H67" s="5"/>
      <c r="I67" s="12"/>
      <c r="M67" s="11"/>
      <c r="N67" s="11"/>
      <c r="O67" s="10"/>
    </row>
    <row r="68" spans="1:18" x14ac:dyDescent="0.25">
      <c r="A68" s="9" t="s">
        <v>0</v>
      </c>
      <c r="B68" s="9"/>
      <c r="C68" s="8">
        <f>AA10+AA15+AA21+AA26+AA31+AA36+AA41+AA46+AA51+AA56+AA61</f>
        <v>199131.44</v>
      </c>
      <c r="D68" s="7"/>
      <c r="E68" s="6">
        <f>Z10+Z15+Z21+Z26+Z31+Z36+Z41+Z46+Z51+Z56+Z61</f>
        <v>199131.44</v>
      </c>
      <c r="F68" s="5"/>
      <c r="G68" s="6">
        <f>C68-E68</f>
        <v>0</v>
      </c>
      <c r="H68" s="5"/>
      <c r="M68" s="4"/>
      <c r="N68" s="4"/>
      <c r="O68" s="4"/>
    </row>
    <row r="70" spans="1:18" x14ac:dyDescent="0.25">
      <c r="C70" s="3">
        <f>C65+C66+C67</f>
        <v>14996466.239999998</v>
      </c>
      <c r="D70" s="2"/>
      <c r="E70" s="3">
        <f>E65+E66+E67</f>
        <v>14996466.24</v>
      </c>
      <c r="F70" s="2"/>
      <c r="G70" s="3">
        <f>C70-E70</f>
        <v>0</v>
      </c>
      <c r="H70" s="2"/>
    </row>
    <row r="72" spans="1:18" x14ac:dyDescent="0.25">
      <c r="C72" s="2"/>
      <c r="D72" s="2"/>
    </row>
    <row r="73" spans="1:18" ht="16.5" customHeight="1" x14ac:dyDescent="0.25">
      <c r="C73" s="1"/>
      <c r="D73" s="1"/>
    </row>
  </sheetData>
  <mergeCells count="44">
    <mergeCell ref="V4:W4"/>
    <mergeCell ref="N4:O4"/>
    <mergeCell ref="A3:E3"/>
    <mergeCell ref="A4:A5"/>
    <mergeCell ref="B4:C4"/>
    <mergeCell ref="D4:E4"/>
    <mergeCell ref="F4:G4"/>
    <mergeCell ref="I64:L64"/>
    <mergeCell ref="Z4:AA4"/>
    <mergeCell ref="F1:O1"/>
    <mergeCell ref="J4:K4"/>
    <mergeCell ref="X4:Y4"/>
    <mergeCell ref="L4:M4"/>
    <mergeCell ref="G2:N2"/>
    <mergeCell ref="H4:I4"/>
    <mergeCell ref="R4:S4"/>
    <mergeCell ref="T4:U4"/>
    <mergeCell ref="A68:B68"/>
    <mergeCell ref="M64:O64"/>
    <mergeCell ref="C66:D66"/>
    <mergeCell ref="E66:F66"/>
    <mergeCell ref="P64:R64"/>
    <mergeCell ref="P4:Q4"/>
    <mergeCell ref="G66:H66"/>
    <mergeCell ref="C64:D64"/>
    <mergeCell ref="E64:F64"/>
    <mergeCell ref="G64:H64"/>
    <mergeCell ref="A65:B65"/>
    <mergeCell ref="C65:D65"/>
    <mergeCell ref="E65:F65"/>
    <mergeCell ref="G65:H65"/>
    <mergeCell ref="A66:B66"/>
    <mergeCell ref="A67:B67"/>
    <mergeCell ref="C67:D67"/>
    <mergeCell ref="E67:F67"/>
    <mergeCell ref="G67:H67"/>
    <mergeCell ref="C70:D70"/>
    <mergeCell ref="E70:F70"/>
    <mergeCell ref="G70:H70"/>
    <mergeCell ref="C72:D72"/>
    <mergeCell ref="C73:D73"/>
    <mergeCell ref="C68:D68"/>
    <mergeCell ref="E68:F68"/>
    <mergeCell ref="G68:H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DML01E20000</vt:lpstr>
      <vt:lpstr>Кассовые расходы учреждения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2020-02-04T06:21:36Z</dcterms:created>
  <dcterms:modified xsi:type="dcterms:W3CDTF">2020-02-04T06:21:38Z</dcterms:modified>
</cp:coreProperties>
</file>